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270" windowWidth="14940" windowHeight="9150"/>
  </bookViews>
  <sheets>
    <sheet name="Sayfa1" sheetId="1" r:id="rId1"/>
  </sheets>
  <definedNames>
    <definedName name="Asama">Sayfa1!$B$2</definedName>
    <definedName name="AsamaAd">Sayfa1!$E$2</definedName>
    <definedName name="AyAd">Sayfa1!$E$3</definedName>
    <definedName name="AyNo">Sayfa1!$B$3</definedName>
    <definedName name="BaslikSatir">Sayfa1!#REF!</definedName>
    <definedName name="BaslikSutun">Sayfa1!$F$1</definedName>
    <definedName name="ButceYil">Sayfa1!$B$1</definedName>
    <definedName name="KurKod">Sayfa1!$B$5</definedName>
    <definedName name="Kurum">Sayfa1!$B$6</definedName>
    <definedName name="Saat">Sayfa1!#REF!</definedName>
    <definedName name="SatirBaslik">Sayfa1!$A$22:$B$76</definedName>
    <definedName name="SutunBaslik">Sayfa1!$F$13:$AJ$17</definedName>
    <definedName name="SutunBaslik4">Sayfa1!#REF!</definedName>
    <definedName name="TabloSatir">Sayfa1!#REF!</definedName>
    <definedName name="TabloSutun">Sayfa1!$G$1</definedName>
    <definedName name="TeklifYil">Sayfa1!$B$4</definedName>
    <definedName name="_xlnm.Print_Area" localSheetId="0">Sayfa1!#REF!</definedName>
  </definedNames>
  <calcPr calcId="125725"/>
</workbook>
</file>

<file path=xl/calcChain.xml><?xml version="1.0" encoding="utf-8"?>
<calcChain xmlns="http://schemas.openxmlformats.org/spreadsheetml/2006/main">
  <c r="G14" i="1"/>
  <c r="H14"/>
  <c r="I14"/>
  <c r="J14"/>
  <c r="K14"/>
  <c r="L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J14"/>
  <c r="G17"/>
  <c r="H17"/>
  <c r="I17"/>
  <c r="J17"/>
  <c r="K17"/>
  <c r="L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J17"/>
  <c r="G19"/>
  <c r="G20"/>
  <c r="G21"/>
  <c r="H21"/>
  <c r="AJ21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H22"/>
  <c r="AI22"/>
  <c r="G23"/>
  <c r="H23"/>
  <c r="I23"/>
  <c r="J23"/>
  <c r="K23"/>
  <c r="L23"/>
  <c r="O23"/>
  <c r="P23"/>
  <c r="S23"/>
  <c r="T23"/>
  <c r="W23"/>
  <c r="X23"/>
  <c r="AA23"/>
  <c r="AB23"/>
  <c r="AE23"/>
  <c r="AH23" s="1"/>
  <c r="AF23"/>
  <c r="AG23" s="1"/>
  <c r="AI23"/>
  <c r="M24"/>
  <c r="M23" s="1"/>
  <c r="N24"/>
  <c r="Q24"/>
  <c r="Q23" s="1"/>
  <c r="R24"/>
  <c r="R23" s="1"/>
  <c r="U24"/>
  <c r="U23" s="1"/>
  <c r="V24"/>
  <c r="Y24"/>
  <c r="Y23" s="1"/>
  <c r="Z24"/>
  <c r="Z23" s="1"/>
  <c r="AC24"/>
  <c r="AC23" s="1"/>
  <c r="AD24"/>
  <c r="AG24"/>
  <c r="AH24"/>
  <c r="AI24"/>
  <c r="M25"/>
  <c r="N25"/>
  <c r="Q25"/>
  <c r="R25"/>
  <c r="U25"/>
  <c r="V25"/>
  <c r="Y25"/>
  <c r="Z25"/>
  <c r="AC25"/>
  <c r="AD25"/>
  <c r="AG25"/>
  <c r="AH25"/>
  <c r="AI25"/>
  <c r="M26"/>
  <c r="N26"/>
  <c r="Q26"/>
  <c r="R26"/>
  <c r="U26"/>
  <c r="V26"/>
  <c r="Y26"/>
  <c r="Z26"/>
  <c r="AC26"/>
  <c r="AD26"/>
  <c r="AG26"/>
  <c r="AH26"/>
  <c r="AI26"/>
  <c r="M27"/>
  <c r="N27"/>
  <c r="Q27"/>
  <c r="R27"/>
  <c r="U27"/>
  <c r="V27"/>
  <c r="Y27"/>
  <c r="Z27"/>
  <c r="AC27"/>
  <c r="AD27"/>
  <c r="AG27"/>
  <c r="AH27"/>
  <c r="AI27"/>
  <c r="M28"/>
  <c r="N28"/>
  <c r="Q28"/>
  <c r="R28"/>
  <c r="U28"/>
  <c r="V28"/>
  <c r="Y28"/>
  <c r="Z28"/>
  <c r="AC28"/>
  <c r="AD28"/>
  <c r="AG28"/>
  <c r="AH28"/>
  <c r="AI28"/>
  <c r="M29"/>
  <c r="N29"/>
  <c r="Q29"/>
  <c r="R29"/>
  <c r="U29"/>
  <c r="V29"/>
  <c r="Y29"/>
  <c r="Z29"/>
  <c r="AC29"/>
  <c r="AD29"/>
  <c r="AG29"/>
  <c r="AH29"/>
  <c r="AI29"/>
  <c r="M30"/>
  <c r="N30"/>
  <c r="N23" s="1"/>
  <c r="Q30"/>
  <c r="R30"/>
  <c r="U30"/>
  <c r="V30"/>
  <c r="V23" s="1"/>
  <c r="Y30"/>
  <c r="Z30"/>
  <c r="AC30"/>
  <c r="AD30"/>
  <c r="AD23" s="1"/>
  <c r="AG30"/>
  <c r="AH30"/>
  <c r="AI30"/>
  <c r="M31"/>
  <c r="N31"/>
  <c r="Q31"/>
  <c r="R31"/>
  <c r="U31"/>
  <c r="V31"/>
  <c r="Y31"/>
  <c r="Z31"/>
  <c r="AC31"/>
  <c r="AD31"/>
  <c r="AG31"/>
  <c r="AH31"/>
  <c r="AI31"/>
  <c r="M32"/>
  <c r="N32"/>
  <c r="Q32"/>
  <c r="R32"/>
  <c r="U32"/>
  <c r="V32"/>
  <c r="Y32"/>
  <c r="Z32"/>
  <c r="AC32"/>
  <c r="AD32"/>
  <c r="AG32"/>
  <c r="AH32"/>
  <c r="AI32"/>
  <c r="M33"/>
  <c r="N33"/>
  <c r="Q33"/>
  <c r="R33"/>
  <c r="U33"/>
  <c r="V33"/>
  <c r="Y33"/>
  <c r="Z33"/>
  <c r="AC33"/>
  <c r="AD33"/>
  <c r="AG33"/>
  <c r="AH33"/>
  <c r="AI33"/>
  <c r="M34"/>
  <c r="N34"/>
  <c r="Q34"/>
  <c r="R34"/>
  <c r="U34"/>
  <c r="V34"/>
  <c r="Y34"/>
  <c r="Z34"/>
  <c r="AC34"/>
  <c r="AD34"/>
  <c r="AG34"/>
  <c r="AH34"/>
  <c r="AI34"/>
  <c r="M35"/>
  <c r="N35"/>
  <c r="Q35"/>
  <c r="R35"/>
  <c r="U35"/>
  <c r="V35"/>
  <c r="Y35"/>
  <c r="Z35"/>
  <c r="AC35"/>
  <c r="AD35"/>
  <c r="AG35"/>
  <c r="AH35"/>
  <c r="AI35"/>
  <c r="M36"/>
  <c r="N36"/>
  <c r="Q36"/>
  <c r="R36"/>
  <c r="U36"/>
  <c r="V36"/>
  <c r="Y36"/>
  <c r="Z36"/>
  <c r="AC36"/>
  <c r="AD36"/>
  <c r="AG36"/>
  <c r="AH36"/>
  <c r="AI36"/>
  <c r="M37"/>
  <c r="N37"/>
  <c r="Q37"/>
  <c r="R37"/>
  <c r="U37"/>
  <c r="V37"/>
  <c r="Y37"/>
  <c r="Z37"/>
  <c r="AC37"/>
  <c r="AD37"/>
  <c r="AG37"/>
  <c r="AH37"/>
  <c r="AI37"/>
  <c r="M38"/>
  <c r="N38"/>
  <c r="Q38"/>
  <c r="R38"/>
  <c r="U38"/>
  <c r="V38"/>
  <c r="Y38"/>
  <c r="Z38"/>
  <c r="AC38"/>
  <c r="AD38"/>
  <c r="AG38"/>
  <c r="AH38"/>
  <c r="AI38"/>
  <c r="M39"/>
  <c r="N39"/>
  <c r="Q39"/>
  <c r="R39"/>
  <c r="U39"/>
  <c r="V39"/>
  <c r="Y39"/>
  <c r="Z39"/>
  <c r="AC39"/>
  <c r="AD39"/>
  <c r="AG39"/>
  <c r="AH39"/>
  <c r="AI39"/>
  <c r="M40"/>
  <c r="N40"/>
  <c r="Q40"/>
  <c r="R40"/>
  <c r="U40"/>
  <c r="V40"/>
  <c r="Y40"/>
  <c r="Z40"/>
  <c r="AC40"/>
  <c r="AD40"/>
  <c r="AG40"/>
  <c r="AH40"/>
  <c r="AI40"/>
  <c r="M41"/>
  <c r="N41"/>
  <c r="Q41"/>
  <c r="R41"/>
  <c r="U41"/>
  <c r="V41"/>
  <c r="Y41"/>
  <c r="Z41"/>
  <c r="AC41"/>
  <c r="AD41"/>
  <c r="AG41"/>
  <c r="AH41"/>
  <c r="AI41"/>
  <c r="M42"/>
  <c r="N42"/>
  <c r="Q42"/>
  <c r="R42"/>
  <c r="U42"/>
  <c r="V42"/>
  <c r="Y42"/>
  <c r="Z42"/>
  <c r="AC42"/>
  <c r="AD42"/>
  <c r="AG42"/>
  <c r="AH42"/>
  <c r="AI42"/>
  <c r="M43"/>
  <c r="N43"/>
  <c r="Q43"/>
  <c r="R43"/>
  <c r="U43"/>
  <c r="V43"/>
  <c r="Y43"/>
  <c r="Z43"/>
  <c r="AC43"/>
  <c r="AD43"/>
  <c r="AG43"/>
  <c r="AH43"/>
  <c r="AI43"/>
  <c r="M44"/>
  <c r="N44"/>
  <c r="Q44"/>
  <c r="R44"/>
  <c r="U44"/>
  <c r="V44"/>
  <c r="Y44"/>
  <c r="Z44"/>
  <c r="AC44"/>
  <c r="AD44"/>
  <c r="AG44"/>
  <c r="AH44"/>
  <c r="AI44"/>
  <c r="M45"/>
  <c r="N45"/>
  <c r="Q45"/>
  <c r="R45"/>
  <c r="U45"/>
  <c r="V45"/>
  <c r="Y45"/>
  <c r="Z45"/>
  <c r="AC45"/>
  <c r="AD45"/>
  <c r="AG45"/>
  <c r="AH45"/>
  <c r="AI45"/>
  <c r="M46"/>
  <c r="N46"/>
  <c r="Q46"/>
  <c r="R46"/>
  <c r="U46"/>
  <c r="V46"/>
  <c r="Y46"/>
  <c r="Z46"/>
  <c r="AC46"/>
  <c r="AD46"/>
  <c r="AG46"/>
  <c r="AH46"/>
  <c r="AI46"/>
  <c r="M47"/>
  <c r="N47"/>
  <c r="Q47"/>
  <c r="R47"/>
  <c r="U47"/>
  <c r="V47"/>
  <c r="Y47"/>
  <c r="Z47"/>
  <c r="AC47"/>
  <c r="AD47"/>
  <c r="AG47"/>
  <c r="AH47"/>
  <c r="AI47"/>
  <c r="M48"/>
  <c r="N48"/>
  <c r="Q48"/>
  <c r="R48"/>
  <c r="U48"/>
  <c r="V48"/>
  <c r="Y48"/>
  <c r="Z48"/>
  <c r="AC48"/>
  <c r="AD48"/>
  <c r="AG48"/>
  <c r="AH48"/>
  <c r="AI48"/>
  <c r="M49"/>
  <c r="N49"/>
  <c r="Q49"/>
  <c r="R49"/>
  <c r="U49"/>
  <c r="V49"/>
  <c r="Y49"/>
  <c r="Z49"/>
  <c r="AC49"/>
  <c r="AD49"/>
  <c r="AG49"/>
  <c r="AH49"/>
  <c r="AI49"/>
  <c r="M50"/>
  <c r="N50"/>
  <c r="Q50"/>
  <c r="R50"/>
  <c r="U50"/>
  <c r="V50"/>
  <c r="Y50"/>
  <c r="Z50"/>
  <c r="AC50"/>
  <c r="AD50"/>
  <c r="AG50"/>
  <c r="AH50"/>
  <c r="AI50"/>
  <c r="M51"/>
  <c r="N51"/>
  <c r="Q51"/>
  <c r="R51"/>
  <c r="U51"/>
  <c r="V51"/>
  <c r="Y51"/>
  <c r="Z51"/>
  <c r="AC51"/>
  <c r="AD51"/>
  <c r="AG51"/>
  <c r="AH51"/>
  <c r="AI51"/>
  <c r="M52"/>
  <c r="N52"/>
  <c r="Q52"/>
  <c r="R52"/>
  <c r="U52"/>
  <c r="V52"/>
  <c r="Y52"/>
  <c r="Z52"/>
  <c r="AC52"/>
  <c r="AD52"/>
  <c r="AG52"/>
  <c r="AH52"/>
  <c r="AI52"/>
  <c r="M53"/>
  <c r="N53"/>
  <c r="Q53"/>
  <c r="R53"/>
  <c r="U53"/>
  <c r="V53"/>
  <c r="Y53"/>
  <c r="Z53"/>
  <c r="AC53"/>
  <c r="AD53"/>
  <c r="AG53"/>
  <c r="AH53"/>
  <c r="AI53"/>
  <c r="M54"/>
  <c r="N54"/>
  <c r="Q54"/>
  <c r="R54"/>
  <c r="U54"/>
  <c r="V54"/>
  <c r="Y54"/>
  <c r="Z54"/>
  <c r="AC54"/>
  <c r="AD54"/>
  <c r="AG54"/>
  <c r="AH54"/>
  <c r="AI54"/>
  <c r="M55"/>
  <c r="N55"/>
  <c r="Q55"/>
  <c r="R55"/>
  <c r="U55"/>
  <c r="V55"/>
  <c r="Y55"/>
  <c r="Z55"/>
  <c r="AC55"/>
  <c r="AD55"/>
  <c r="AG55"/>
  <c r="AH55"/>
  <c r="AI55"/>
  <c r="M56"/>
  <c r="N56"/>
  <c r="Q56"/>
  <c r="R56"/>
  <c r="U56"/>
  <c r="V56"/>
  <c r="Y56"/>
  <c r="Z56"/>
  <c r="AC56"/>
  <c r="AD56"/>
  <c r="AG56"/>
  <c r="AH56"/>
  <c r="AI56"/>
  <c r="M57"/>
  <c r="N57"/>
  <c r="Q57"/>
  <c r="R57"/>
  <c r="U57"/>
  <c r="V57"/>
  <c r="Y57"/>
  <c r="Z57"/>
  <c r="AC57"/>
  <c r="AD57"/>
  <c r="AG57"/>
  <c r="AH57"/>
  <c r="AI57"/>
  <c r="M58"/>
  <c r="N58"/>
  <c r="Q58"/>
  <c r="R58"/>
  <c r="U58"/>
  <c r="V58"/>
  <c r="Y58"/>
  <c r="Z58"/>
  <c r="AC58"/>
  <c r="AD58"/>
  <c r="AG58"/>
  <c r="AH58"/>
  <c r="AI58"/>
  <c r="M59"/>
  <c r="N59"/>
  <c r="Q59"/>
  <c r="R59"/>
  <c r="U59"/>
  <c r="V59"/>
  <c r="Y59"/>
  <c r="Z59"/>
  <c r="AC59"/>
  <c r="AD59"/>
  <c r="AG59"/>
  <c r="AH59"/>
  <c r="AI59"/>
  <c r="M60"/>
  <c r="N60"/>
  <c r="Q60"/>
  <c r="R60"/>
  <c r="U60"/>
  <c r="V60"/>
  <c r="Y60"/>
  <c r="Z60"/>
  <c r="AC60"/>
  <c r="AD60"/>
  <c r="AG60"/>
  <c r="AH60"/>
  <c r="AI60"/>
  <c r="M61"/>
  <c r="N61"/>
  <c r="Q61"/>
  <c r="R61"/>
  <c r="U61"/>
  <c r="V61"/>
  <c r="Y61"/>
  <c r="Z61"/>
  <c r="AC61"/>
  <c r="AD61"/>
  <c r="AG61"/>
  <c r="AH61"/>
  <c r="AI61"/>
  <c r="M62"/>
  <c r="N62"/>
  <c r="Q62"/>
  <c r="R62"/>
  <c r="U62"/>
  <c r="V62"/>
  <c r="Y62"/>
  <c r="Z62"/>
  <c r="AC62"/>
  <c r="AD62"/>
  <c r="AG62"/>
  <c r="AH62"/>
  <c r="AI62"/>
  <c r="M63"/>
  <c r="N63"/>
  <c r="Q63"/>
  <c r="R63"/>
  <c r="U63"/>
  <c r="V63"/>
  <c r="Y63"/>
  <c r="Z63"/>
  <c r="AC63"/>
  <c r="AD63"/>
  <c r="AG63"/>
  <c r="AH63"/>
  <c r="AI63"/>
  <c r="M64"/>
  <c r="N64"/>
  <c r="Q64"/>
  <c r="R64"/>
  <c r="U64"/>
  <c r="V64"/>
  <c r="Y64"/>
  <c r="Z64"/>
  <c r="AC64"/>
  <c r="AD64"/>
  <c r="AG64"/>
  <c r="AH64"/>
  <c r="AI64"/>
  <c r="M65"/>
  <c r="N65"/>
  <c r="Q65"/>
  <c r="R65"/>
  <c r="U65"/>
  <c r="V65"/>
  <c r="Y65"/>
  <c r="Z65"/>
  <c r="AC65"/>
  <c r="AD65"/>
  <c r="AG65"/>
  <c r="AH65"/>
  <c r="AI65"/>
  <c r="M66"/>
  <c r="N66"/>
  <c r="Q66"/>
  <c r="R66"/>
  <c r="U66"/>
  <c r="V66"/>
  <c r="Y66"/>
  <c r="Z66"/>
  <c r="AC66"/>
  <c r="AD66"/>
  <c r="AG66"/>
  <c r="AH66"/>
  <c r="AI66"/>
  <c r="M67"/>
  <c r="N67"/>
  <c r="Q67"/>
  <c r="R67"/>
  <c r="U67"/>
  <c r="V67"/>
  <c r="Y67"/>
  <c r="Z67"/>
  <c r="AC67"/>
  <c r="AD67"/>
  <c r="AG67"/>
  <c r="AH67"/>
  <c r="AI67"/>
  <c r="M68"/>
  <c r="N68"/>
  <c r="Q68"/>
  <c r="R68"/>
  <c r="U68"/>
  <c r="V68"/>
  <c r="Y68"/>
  <c r="Z68"/>
  <c r="AC68"/>
  <c r="AD68"/>
  <c r="AG68"/>
  <c r="AH68"/>
  <c r="AI68"/>
  <c r="M69"/>
  <c r="N69"/>
  <c r="Q69"/>
  <c r="R69"/>
  <c r="U69"/>
  <c r="V69"/>
  <c r="Y69"/>
  <c r="Z69"/>
  <c r="AC69"/>
  <c r="AD69"/>
  <c r="AG69"/>
  <c r="AH69"/>
  <c r="AI69"/>
  <c r="M70"/>
  <c r="N70"/>
  <c r="Q70"/>
  <c r="R70"/>
  <c r="U70"/>
  <c r="V70"/>
  <c r="Y70"/>
  <c r="Z70"/>
  <c r="AC70"/>
  <c r="AD70"/>
  <c r="AG70"/>
  <c r="AH70"/>
  <c r="AI70"/>
  <c r="M71"/>
  <c r="N71"/>
  <c r="Q71"/>
  <c r="R71"/>
  <c r="U71"/>
  <c r="V71"/>
  <c r="Y71"/>
  <c r="Z71"/>
  <c r="AC71"/>
  <c r="AD71"/>
  <c r="AG71"/>
  <c r="AH71"/>
  <c r="AI71"/>
  <c r="M72"/>
  <c r="N72"/>
  <c r="Q72"/>
  <c r="R72"/>
  <c r="U72"/>
  <c r="V72"/>
  <c r="Y72"/>
  <c r="Z72"/>
  <c r="AC72"/>
  <c r="AD72"/>
  <c r="AG72"/>
  <c r="AH72"/>
  <c r="AI72"/>
  <c r="M73"/>
  <c r="N73"/>
  <c r="Q73"/>
  <c r="R73"/>
  <c r="U73"/>
  <c r="V73"/>
  <c r="Y73"/>
  <c r="Z73"/>
  <c r="AC73"/>
  <c r="AD73"/>
  <c r="AG73"/>
  <c r="AH73"/>
  <c r="AI73"/>
  <c r="M74"/>
  <c r="N74"/>
  <c r="Q74"/>
  <c r="R74"/>
  <c r="U74"/>
  <c r="V74"/>
  <c r="Y74"/>
  <c r="Z74"/>
  <c r="AC74"/>
  <c r="AD74"/>
  <c r="AG74"/>
  <c r="AH74"/>
  <c r="AI74"/>
  <c r="M75"/>
  <c r="N75"/>
  <c r="Q75"/>
  <c r="R75"/>
  <c r="U75"/>
  <c r="V75"/>
  <c r="Y75"/>
  <c r="Z75"/>
  <c r="AC75"/>
  <c r="AD75"/>
  <c r="AG75"/>
  <c r="AH75"/>
  <c r="AI75"/>
  <c r="M76"/>
  <c r="N76"/>
  <c r="Q76"/>
  <c r="R76"/>
  <c r="U76"/>
  <c r="V76"/>
  <c r="Y76"/>
  <c r="Z76"/>
  <c r="AC76"/>
  <c r="AD76"/>
  <c r="AG76"/>
  <c r="AH76"/>
  <c r="AI76"/>
</calcChain>
</file>

<file path=xl/sharedStrings.xml><?xml version="1.0" encoding="utf-8"?>
<sst xmlns="http://schemas.openxmlformats.org/spreadsheetml/2006/main" count="536" uniqueCount="135">
  <si>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</si>
  <si>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</si>
  <si>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</si>
  <si>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</si>
  <si>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</si>
  <si>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</si>
  <si>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</si>
  <si>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</si>
  <si>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</si>
  <si>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ISLHARCAMAKOD</t>
  </si>
  <si>
    <t>ABSODENEK</t>
  </si>
  <si>
    <t>X</t>
  </si>
  <si>
    <t>ISLHARCAMAKODTAHMIN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</si>
  <si>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</si>
  <si>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</si>
  <si>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</si>
  <si>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</si>
  <si>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</si>
  <si>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</si>
  <si>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</si>
  <si>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</si>
  <si>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</si>
  <si>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</si>
  <si>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</si>
  <si>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</si>
  <si>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</si>
  <si>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</si>
  <si>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</si>
  <si>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</si>
  <si>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</si>
  <si>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</si>
  <si>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</si>
  <si>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</si>
  <si>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</si>
  <si>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</si>
  <si>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</si>
  <si>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</si>
  <si>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</si>
  <si>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</si>
  <si>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</si>
  <si>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</si>
  <si>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</si>
  <si>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</si>
  <si>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</si>
  <si>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</si>
  <si>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</si>
  <si>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</si>
  <si>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</si>
  <si>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</si>
  <si>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</si>
  <si>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</si>
  <si>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</si>
  <si>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</si>
  <si>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</si>
  <si>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</si>
  <si>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</si>
  <si>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</si>
  <si>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</si>
  <si>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</si>
  <si>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</si>
  <si>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</si>
  <si>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</si>
  <si>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</si>
  <si>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</si>
  <si>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</si>
  <si>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</si>
  <si>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</si>
  <si>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</si>
  <si>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</si>
  <si>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</si>
  <si>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</si>
  <si>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</si>
  <si>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</si>
  <si>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</si>
  <si>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</si>
  <si>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</si>
  <si>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</si>
  <si>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</si>
  <si>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</si>
  <si>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</si>
  <si>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</si>
  <si>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</si>
  <si>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</si>
  <si>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</si>
  <si>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</si>
  <si>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</si>
  <si>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</si>
  <si>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</si>
  <si>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</si>
  <si>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</si>
  <si>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</si>
  <si>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</si>
  <si>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</si>
  <si>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</si>
  <si>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</si>
  <si>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</si>
  <si>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</si>
  <si>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</si>
  <si>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</si>
  <si>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</si>
  <si>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</si>
  <si>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</si>
  <si>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</si>
  <si>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</si>
  <si>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</si>
  <si>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</si>
  <si>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</si>
  <si>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</si>
  <si>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</si>
  <si>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</si>
  <si>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</si>
  <si>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</si>
  <si>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</si>
  <si>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</si>
  <si>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</si>
  <si>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</si>
  <si>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</si>
  <si>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</si>
  <si>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</si>
  <si>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</si>
  <si>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</si>
  <si>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</si>
  <si>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</si>
  <si>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</si>
  <si>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</si>
  <si>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</si>
  <si>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</si>
  <si>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</si>
  <si>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</si>
  <si>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</si>
  <si>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</si>
  <si>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</si>
  <si>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2014</t>
  </si>
  <si>
    <t>40.14 - SPOR GENEL MÜDÜRLÜĞÜ</t>
  </si>
  <si>
    <t>40.14</t>
  </si>
</sst>
</file>

<file path=xl/styles.xml><?xml version="1.0" encoding="utf-8"?>
<styleSheet xmlns="http://schemas.openxmlformats.org/spreadsheetml/2006/main">
  <fonts count="7">
    <font>
      <sz val="10"/>
      <name val="Arial Tur"/>
      <charset val="162"/>
    </font>
    <font>
      <sz val="10"/>
      <name val="Arial"/>
      <charset val="162"/>
    </font>
    <font>
      <b/>
      <sz val="7"/>
      <name val="Trebuchet MS"/>
      <family val="2"/>
      <charset val="162"/>
    </font>
    <font>
      <sz val="7"/>
      <color indexed="8"/>
      <name val="Trebuchet MS"/>
      <family val="2"/>
      <charset val="162"/>
    </font>
    <font>
      <b/>
      <sz val="7"/>
      <color indexed="8"/>
      <name val="Trebuchet MS"/>
      <family val="2"/>
      <charset val="162"/>
    </font>
    <font>
      <sz val="7"/>
      <name val="Trebuchet MS"/>
      <family val="2"/>
      <charset val="162"/>
    </font>
    <font>
      <b/>
      <sz val="10"/>
      <name val="Trebuchet MS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0" fontId="2" fillId="0" borderId="0" xfId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3" fontId="5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9" fontId="4" fillId="0" borderId="0" xfId="1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/>
    <xf numFmtId="3" fontId="2" fillId="0" borderId="4" xfId="0" applyNumberFormat="1" applyFont="1" applyBorder="1" applyAlignment="1">
      <alignment horizontal="right"/>
    </xf>
    <xf numFmtId="3" fontId="5" fillId="0" borderId="6" xfId="0" applyNumberFormat="1" applyFont="1" applyBorder="1"/>
    <xf numFmtId="3" fontId="5" fillId="0" borderId="6" xfId="0" applyNumberFormat="1" applyFont="1" applyBorder="1" applyAlignment="1">
      <alignment horizontal="right"/>
    </xf>
    <xf numFmtId="49" fontId="5" fillId="0" borderId="0" xfId="0" applyNumberFormat="1" applyFont="1" applyAlignment="1">
      <alignment vertical="center"/>
    </xf>
    <xf numFmtId="3" fontId="5" fillId="0" borderId="7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8" xfId="0" applyNumberFormat="1" applyFont="1" applyBorder="1"/>
    <xf numFmtId="3" fontId="5" fillId="0" borderId="0" xfId="0" applyNumberFormat="1" applyFont="1"/>
    <xf numFmtId="3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/>
    </xf>
    <xf numFmtId="4" fontId="5" fillId="0" borderId="1" xfId="0" applyNumberFormat="1" applyFont="1" applyBorder="1" applyAlignment="1" applyProtection="1">
      <alignment horizontal="right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3" fontId="5" fillId="0" borderId="10" xfId="0" applyNumberFormat="1" applyFont="1" applyBorder="1"/>
    <xf numFmtId="3" fontId="5" fillId="0" borderId="11" xfId="0" applyNumberFormat="1" applyFont="1" applyBorder="1"/>
    <xf numFmtId="0" fontId="2" fillId="0" borderId="5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IV83"/>
  <sheetViews>
    <sheetView tabSelected="1" topLeftCell="Q10" workbookViewId="0">
      <selection activeCell="AE30" sqref="AE30"/>
    </sheetView>
  </sheetViews>
  <sheetFormatPr defaultRowHeight="13.5" customHeight="1"/>
  <cols>
    <col min="1" max="1" width="21.28515625" style="9" hidden="1" bestFit="1" customWidth="1"/>
    <col min="2" max="2" width="14.140625" style="9" hidden="1" bestFit="1" customWidth="1"/>
    <col min="3" max="3" width="17.42578125" style="9" hidden="1" bestFit="1" customWidth="1"/>
    <col min="4" max="4" width="9.7109375" style="9" hidden="1" bestFit="1" customWidth="1"/>
    <col min="5" max="5" width="11.7109375" style="9" hidden="1" bestFit="1" customWidth="1"/>
    <col min="6" max="6" width="59.5703125" style="9" bestFit="1" customWidth="1"/>
    <col min="7" max="7" width="13.28515625" style="16" bestFit="1" customWidth="1"/>
    <col min="8" max="8" width="9.42578125" style="16" bestFit="1" customWidth="1"/>
    <col min="9" max="9" width="8.140625" style="16" bestFit="1" customWidth="1"/>
    <col min="10" max="10" width="8.42578125" style="16" bestFit="1" customWidth="1"/>
    <col min="11" max="12" width="21.28515625" style="16" hidden="1" bestFit="1" customWidth="1"/>
    <col min="13" max="13" width="8.140625" style="16" bestFit="1" customWidth="1"/>
    <col min="14" max="14" width="9.28515625" style="16" bestFit="1" customWidth="1"/>
    <col min="15" max="15" width="21.28515625" style="16" hidden="1" bestFit="1" customWidth="1"/>
    <col min="16" max="16" width="10.7109375" style="16" hidden="1" bestFit="1" customWidth="1"/>
    <col min="17" max="18" width="8" style="16" bestFit="1" customWidth="1"/>
    <col min="19" max="19" width="21.28515625" style="16" hidden="1" bestFit="1" customWidth="1"/>
    <col min="20" max="20" width="11.42578125" style="16" hidden="1" bestFit="1" customWidth="1"/>
    <col min="21" max="22" width="8.5703125" style="16" bestFit="1" customWidth="1"/>
    <col min="23" max="23" width="21.28515625" style="16" hidden="1" bestFit="1" customWidth="1"/>
    <col min="24" max="24" width="11.5703125" style="16" hidden="1" bestFit="1" customWidth="1"/>
    <col min="25" max="25" width="8" style="16" bestFit="1" customWidth="1"/>
    <col min="26" max="26" width="8.5703125" style="16" customWidth="1"/>
    <col min="27" max="28" width="14.28515625" style="9" hidden="1" bestFit="1" customWidth="1"/>
    <col min="29" max="29" width="7.85546875" style="9" bestFit="1" customWidth="1"/>
    <col min="30" max="30" width="8.7109375" style="9" bestFit="1" customWidth="1"/>
    <col min="31" max="32" width="8.85546875" style="9" bestFit="1" customWidth="1"/>
    <col min="33" max="33" width="7" style="9" bestFit="1" customWidth="1"/>
    <col min="34" max="35" width="6.28515625" style="9" bestFit="1" customWidth="1"/>
    <col min="36" max="36" width="13.7109375" style="9" bestFit="1" customWidth="1"/>
    <col min="37" max="256" width="9.140625" style="9" bestFit="1" customWidth="1"/>
  </cols>
  <sheetData>
    <row r="1" spans="1:36" ht="12.75" hidden="1" customHeight="1">
      <c r="A1" s="3" t="s">
        <v>0</v>
      </c>
      <c r="B1" s="4" t="s">
        <v>132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36" ht="12.75" hidden="1" customHeight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36" ht="12.75" hidden="1" customHeight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36" ht="12.75" hidden="1" customHeight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36" ht="12.75" hidden="1" customHeight="1">
      <c r="A5" s="11" t="s">
        <v>5</v>
      </c>
      <c r="B5" s="12" t="s">
        <v>134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8" t="s">
        <v>1</v>
      </c>
      <c r="AC5" s="8" t="s">
        <v>1</v>
      </c>
    </row>
    <row r="6" spans="1:36" ht="15.75" hidden="1" customHeight="1">
      <c r="A6" s="3" t="s">
        <v>6</v>
      </c>
      <c r="B6" s="8" t="s">
        <v>133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8" t="s">
        <v>1</v>
      </c>
      <c r="AC6" s="8" t="s">
        <v>1</v>
      </c>
    </row>
    <row r="7" spans="1:36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C7" s="15" t="s">
        <v>1</v>
      </c>
    </row>
    <row r="8" spans="1:36" hidden="1"/>
    <row r="9" spans="1:36" hidden="1"/>
    <row r="11" spans="1:36" ht="22.5" customHeight="1">
      <c r="F11" s="46" t="s">
        <v>7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  <c r="P11" s="46" t="s">
        <v>1</v>
      </c>
      <c r="Q11" s="46" t="s">
        <v>1</v>
      </c>
      <c r="R11" s="46" t="s">
        <v>1</v>
      </c>
      <c r="S11" s="46" t="s">
        <v>1</v>
      </c>
      <c r="T11" s="46" t="s">
        <v>1</v>
      </c>
      <c r="U11" s="46" t="s">
        <v>1</v>
      </c>
      <c r="V11" s="46" t="s">
        <v>1</v>
      </c>
      <c r="W11" s="46" t="s">
        <v>1</v>
      </c>
      <c r="X11" s="46" t="s">
        <v>1</v>
      </c>
      <c r="Y11" s="46" t="s">
        <v>1</v>
      </c>
      <c r="Z11" s="46" t="s">
        <v>1</v>
      </c>
      <c r="AA11" s="46" t="s">
        <v>1</v>
      </c>
      <c r="AB11" s="46" t="s">
        <v>1</v>
      </c>
      <c r="AC11" s="46" t="s">
        <v>1</v>
      </c>
      <c r="AD11" s="46" t="s">
        <v>1</v>
      </c>
      <c r="AE11" s="46" t="s">
        <v>1</v>
      </c>
      <c r="AF11" s="46" t="s">
        <v>1</v>
      </c>
      <c r="AG11" s="46" t="s">
        <v>1</v>
      </c>
      <c r="AH11" s="46" t="s">
        <v>1</v>
      </c>
      <c r="AI11" s="46" t="s">
        <v>1</v>
      </c>
      <c r="AJ11" s="46" t="s">
        <v>1</v>
      </c>
    </row>
    <row r="12" spans="1:36" hidden="1"/>
    <row r="13" spans="1:36" hidden="1">
      <c r="F13" s="6" t="s">
        <v>8</v>
      </c>
      <c r="G13" s="7" t="s">
        <v>9</v>
      </c>
      <c r="H13" s="7" t="s">
        <v>10</v>
      </c>
      <c r="I13" s="7" t="s">
        <v>9</v>
      </c>
      <c r="J13" s="7" t="s">
        <v>9</v>
      </c>
      <c r="K13" s="7" t="s">
        <v>9</v>
      </c>
      <c r="L13" s="7" t="s">
        <v>9</v>
      </c>
      <c r="M13" s="16" t="s">
        <v>11</v>
      </c>
      <c r="N13" s="16" t="s">
        <v>11</v>
      </c>
      <c r="O13" s="7" t="s">
        <v>9</v>
      </c>
      <c r="P13" s="7" t="s">
        <v>9</v>
      </c>
      <c r="Q13" s="7" t="s">
        <v>11</v>
      </c>
      <c r="R13" s="7" t="s">
        <v>11</v>
      </c>
      <c r="S13" s="7" t="s">
        <v>9</v>
      </c>
      <c r="T13" s="7" t="s">
        <v>9</v>
      </c>
      <c r="U13" s="7" t="s">
        <v>11</v>
      </c>
      <c r="V13" s="7" t="s">
        <v>11</v>
      </c>
      <c r="W13" s="7" t="s">
        <v>9</v>
      </c>
      <c r="X13" s="7" t="s">
        <v>9</v>
      </c>
      <c r="Y13" s="7" t="s">
        <v>11</v>
      </c>
      <c r="Z13" s="7" t="s">
        <v>11</v>
      </c>
      <c r="AA13" s="7" t="s">
        <v>9</v>
      </c>
      <c r="AB13" s="7" t="s">
        <v>9</v>
      </c>
      <c r="AC13" s="7" t="s">
        <v>11</v>
      </c>
      <c r="AD13" s="7" t="s">
        <v>11</v>
      </c>
      <c r="AE13" s="7" t="s">
        <v>9</v>
      </c>
      <c r="AF13" s="7" t="s">
        <v>9</v>
      </c>
      <c r="AJ13" s="9" t="s">
        <v>12</v>
      </c>
    </row>
    <row r="14" spans="1:36" hidden="1">
      <c r="F14" s="6" t="s">
        <v>13</v>
      </c>
      <c r="G14" s="7">
        <f>ButceYil-1</f>
        <v>2013</v>
      </c>
      <c r="H14" s="7" t="str">
        <f>ButceYil</f>
        <v>2014</v>
      </c>
      <c r="I14" s="7">
        <f>ButceYil-1</f>
        <v>2013</v>
      </c>
      <c r="J14" s="7" t="str">
        <f>ButceYil</f>
        <v>2014</v>
      </c>
      <c r="K14" s="7">
        <f>ButceYil-1</f>
        <v>2013</v>
      </c>
      <c r="L14" s="7" t="str">
        <f>ButceYil</f>
        <v>2014</v>
      </c>
      <c r="O14" s="7">
        <f>ButceYil-1</f>
        <v>2013</v>
      </c>
      <c r="P14" s="7" t="str">
        <f>ButceYil</f>
        <v>2014</v>
      </c>
      <c r="Q14" s="7">
        <f>ButceYil-1</f>
        <v>2013</v>
      </c>
      <c r="R14" s="7" t="str">
        <f>ButceYil</f>
        <v>2014</v>
      </c>
      <c r="S14" s="7">
        <f>ButceYil-1</f>
        <v>2013</v>
      </c>
      <c r="T14" s="7" t="str">
        <f>ButceYil</f>
        <v>2014</v>
      </c>
      <c r="U14" s="7">
        <f>ButceYil-1</f>
        <v>2013</v>
      </c>
      <c r="V14" s="7" t="str">
        <f>ButceYil</f>
        <v>2014</v>
      </c>
      <c r="W14" s="7">
        <f>ButceYil-1</f>
        <v>2013</v>
      </c>
      <c r="X14" s="7" t="str">
        <f>ButceYil</f>
        <v>2014</v>
      </c>
      <c r="Y14" s="7">
        <f>ButceYil-1</f>
        <v>2013</v>
      </c>
      <c r="Z14" s="7" t="str">
        <f>ButceYil</f>
        <v>2014</v>
      </c>
      <c r="AA14" s="7">
        <f>ButceYil-1</f>
        <v>2013</v>
      </c>
      <c r="AB14" s="7" t="str">
        <f>ButceYil</f>
        <v>2014</v>
      </c>
      <c r="AC14" s="7">
        <f>ButceYil-1</f>
        <v>2013</v>
      </c>
      <c r="AD14" s="7" t="str">
        <f>ButceYil</f>
        <v>2014</v>
      </c>
      <c r="AE14" s="7">
        <f>ButceYil-1</f>
        <v>2013</v>
      </c>
      <c r="AF14" s="7" t="str">
        <f>ButceYil</f>
        <v>2014</v>
      </c>
      <c r="AJ14" s="9" t="str">
        <f>ButceYil</f>
        <v>2014</v>
      </c>
    </row>
    <row r="15" spans="1:36" hidden="1">
      <c r="F15" s="6" t="s">
        <v>14</v>
      </c>
      <c r="G15" s="7" t="s">
        <v>1</v>
      </c>
      <c r="H15" s="7">
        <v>6</v>
      </c>
      <c r="I15" s="7" t="s">
        <v>1</v>
      </c>
      <c r="J15" s="7" t="s">
        <v>1</v>
      </c>
      <c r="K15" s="7" t="s">
        <v>1</v>
      </c>
      <c r="L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</row>
    <row r="16" spans="1:36" hidden="1">
      <c r="F16" s="6" t="s">
        <v>15</v>
      </c>
      <c r="G16" s="7">
        <v>12</v>
      </c>
      <c r="H16" s="7" t="s">
        <v>1</v>
      </c>
      <c r="I16" s="7">
        <v>1</v>
      </c>
      <c r="J16" s="7">
        <v>1</v>
      </c>
      <c r="K16" s="7">
        <v>2</v>
      </c>
      <c r="L16" s="7">
        <v>2</v>
      </c>
      <c r="O16" s="7">
        <v>3</v>
      </c>
      <c r="P16" s="7">
        <v>3</v>
      </c>
      <c r="Q16" s="7">
        <v>3</v>
      </c>
      <c r="R16" s="7">
        <v>3</v>
      </c>
      <c r="S16" s="7">
        <v>4</v>
      </c>
      <c r="T16" s="7">
        <v>4</v>
      </c>
      <c r="U16" s="7">
        <v>4</v>
      </c>
      <c r="V16" s="7">
        <v>4</v>
      </c>
      <c r="W16" s="7">
        <v>5</v>
      </c>
      <c r="X16" s="7">
        <v>5</v>
      </c>
      <c r="Y16" s="7">
        <v>5</v>
      </c>
      <c r="Z16" s="7">
        <v>5</v>
      </c>
      <c r="AA16" s="7">
        <v>6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J16" s="9">
        <v>6</v>
      </c>
    </row>
    <row r="17" spans="1:36" hidden="1">
      <c r="F17" s="6" t="s">
        <v>16</v>
      </c>
      <c r="G17" s="16" t="str">
        <f t="shared" ref="G17:L17" si="0">KurKod</f>
        <v>40.14</v>
      </c>
      <c r="H17" s="16" t="str">
        <f t="shared" si="0"/>
        <v>40.14</v>
      </c>
      <c r="I17" s="16" t="str">
        <f t="shared" si="0"/>
        <v>40.14</v>
      </c>
      <c r="J17" s="16" t="str">
        <f t="shared" si="0"/>
        <v>40.14</v>
      </c>
      <c r="K17" s="16" t="str">
        <f t="shared" si="0"/>
        <v>40.14</v>
      </c>
      <c r="L17" s="16" t="str">
        <f t="shared" si="0"/>
        <v>40.14</v>
      </c>
      <c r="O17" s="16" t="str">
        <f t="shared" ref="O17:AF17" si="1">KurKod</f>
        <v>40.14</v>
      </c>
      <c r="P17" s="16" t="str">
        <f t="shared" si="1"/>
        <v>40.14</v>
      </c>
      <c r="Q17" s="16" t="str">
        <f t="shared" si="1"/>
        <v>40.14</v>
      </c>
      <c r="R17" s="16" t="str">
        <f t="shared" si="1"/>
        <v>40.14</v>
      </c>
      <c r="S17" s="16" t="str">
        <f t="shared" si="1"/>
        <v>40.14</v>
      </c>
      <c r="T17" s="16" t="str">
        <f t="shared" si="1"/>
        <v>40.14</v>
      </c>
      <c r="U17" s="16" t="str">
        <f t="shared" si="1"/>
        <v>40.14</v>
      </c>
      <c r="V17" s="16" t="str">
        <f t="shared" si="1"/>
        <v>40.14</v>
      </c>
      <c r="W17" s="16" t="str">
        <f t="shared" si="1"/>
        <v>40.14</v>
      </c>
      <c r="X17" s="16" t="str">
        <f t="shared" si="1"/>
        <v>40.14</v>
      </c>
      <c r="Y17" s="16" t="str">
        <f t="shared" si="1"/>
        <v>40.14</v>
      </c>
      <c r="Z17" s="16" t="str">
        <f t="shared" si="1"/>
        <v>40.14</v>
      </c>
      <c r="AA17" s="16" t="str">
        <f t="shared" si="1"/>
        <v>40.14</v>
      </c>
      <c r="AB17" s="16" t="str">
        <f t="shared" si="1"/>
        <v>40.14</v>
      </c>
      <c r="AC17" s="16" t="str">
        <f t="shared" si="1"/>
        <v>40.14</v>
      </c>
      <c r="AD17" s="16" t="str">
        <f t="shared" si="1"/>
        <v>40.14</v>
      </c>
      <c r="AE17" s="16" t="str">
        <f t="shared" si="1"/>
        <v>40.14</v>
      </c>
      <c r="AF17" s="16" t="str">
        <f t="shared" si="1"/>
        <v>40.14</v>
      </c>
      <c r="AJ17" s="9" t="str">
        <f>KurKod</f>
        <v>40.14</v>
      </c>
    </row>
    <row r="18" spans="1:36" ht="16.5" hidden="1" customHeight="1">
      <c r="F18" s="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</row>
    <row r="19" spans="1:36" ht="16.5" customHeight="1">
      <c r="F19" s="17" t="s">
        <v>17</v>
      </c>
      <c r="G19" s="18" t="str">
        <f>ButceYil</f>
        <v>2014</v>
      </c>
      <c r="AA19" s="16" t="s">
        <v>1</v>
      </c>
      <c r="AB19" s="16" t="s">
        <v>1</v>
      </c>
      <c r="AC19" s="16" t="s">
        <v>1</v>
      </c>
      <c r="AD19" s="16" t="s">
        <v>1</v>
      </c>
      <c r="AE19" s="16" t="s">
        <v>1</v>
      </c>
      <c r="AF19" s="16" t="s">
        <v>1</v>
      </c>
    </row>
    <row r="20" spans="1:36" ht="17.25" customHeight="1">
      <c r="F20" s="19" t="s">
        <v>18</v>
      </c>
      <c r="G20" s="42" t="str">
        <f>Kurum</f>
        <v>40.14 - SPOR GENEL MÜDÜRLÜĞÜ</v>
      </c>
      <c r="H20" s="42" t="s">
        <v>1</v>
      </c>
      <c r="I20" s="42" t="s">
        <v>1</v>
      </c>
      <c r="J20" s="42" t="s">
        <v>1</v>
      </c>
      <c r="K20" s="42" t="s">
        <v>1</v>
      </c>
      <c r="L20" s="42" t="s">
        <v>1</v>
      </c>
      <c r="M20" s="42" t="s">
        <v>1</v>
      </c>
      <c r="N20" s="42" t="s">
        <v>1</v>
      </c>
      <c r="O20" s="42" t="s">
        <v>1</v>
      </c>
      <c r="P20" s="42" t="s">
        <v>1</v>
      </c>
      <c r="Q20" s="42" t="s">
        <v>1</v>
      </c>
      <c r="R20" s="42" t="s">
        <v>1</v>
      </c>
      <c r="S20" s="42" t="s">
        <v>1</v>
      </c>
      <c r="T20" s="42" t="s">
        <v>1</v>
      </c>
      <c r="U20" s="42" t="s">
        <v>1</v>
      </c>
      <c r="V20" s="42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</row>
    <row r="21" spans="1:36" ht="33.75" customHeight="1">
      <c r="F21" s="44" t="s">
        <v>1</v>
      </c>
      <c r="G21" s="41" t="str">
        <f>ButceYil-1 &amp; " " &amp; "GERÇEKLEŞME TOPLAMI"</f>
        <v>2013 GERÇEKLEŞME TOPLAMI</v>
      </c>
      <c r="H21" s="41" t="str">
        <f>ButceYil &amp; " " &amp; "BAŞLANGIÇ ÖDENEĞİ"</f>
        <v>2014 BAŞLANGIÇ ÖDENEĞİ</v>
      </c>
      <c r="I21" s="41" t="s">
        <v>19</v>
      </c>
      <c r="J21" s="41" t="s">
        <v>1</v>
      </c>
      <c r="K21" s="41" t="s">
        <v>20</v>
      </c>
      <c r="L21" s="41" t="s">
        <v>1</v>
      </c>
      <c r="M21" s="41" t="s">
        <v>20</v>
      </c>
      <c r="N21" s="41" t="s">
        <v>1</v>
      </c>
      <c r="O21" s="41" t="s">
        <v>21</v>
      </c>
      <c r="P21" s="41" t="s">
        <v>1</v>
      </c>
      <c r="Q21" s="41" t="s">
        <v>21</v>
      </c>
      <c r="R21" s="41" t="s">
        <v>1</v>
      </c>
      <c r="S21" s="41" t="s">
        <v>22</v>
      </c>
      <c r="T21" s="41" t="s">
        <v>1</v>
      </c>
      <c r="U21" s="41" t="s">
        <v>22</v>
      </c>
      <c r="V21" s="41" t="s">
        <v>1</v>
      </c>
      <c r="W21" s="41" t="s">
        <v>23</v>
      </c>
      <c r="X21" s="41" t="s">
        <v>1</v>
      </c>
      <c r="Y21" s="41" t="s">
        <v>23</v>
      </c>
      <c r="Z21" s="41" t="s">
        <v>1</v>
      </c>
      <c r="AA21" s="41" t="s">
        <v>24</v>
      </c>
      <c r="AB21" s="41" t="s">
        <v>1</v>
      </c>
      <c r="AC21" s="41" t="s">
        <v>24</v>
      </c>
      <c r="AD21" s="41" t="s">
        <v>1</v>
      </c>
      <c r="AE21" s="41" t="s">
        <v>25</v>
      </c>
      <c r="AF21" s="41" t="s">
        <v>1</v>
      </c>
      <c r="AG21" s="41" t="s">
        <v>26</v>
      </c>
      <c r="AH21" s="41" t="s">
        <v>27</v>
      </c>
      <c r="AI21" s="41" t="s">
        <v>1</v>
      </c>
      <c r="AJ21" s="41" t="str">
        <f>ButceYil &amp; " " &amp; "YILSONU GERÇEKLEŞME TAHMİNİ"</f>
        <v>2014 YILSONU GERÇEKLEŞME TAHMİNİ</v>
      </c>
    </row>
    <row r="22" spans="1:36" ht="16.5" customHeight="1">
      <c r="A22" s="6" t="s">
        <v>8</v>
      </c>
      <c r="B22" s="20" t="s">
        <v>28</v>
      </c>
      <c r="F22" s="45" t="s">
        <v>1</v>
      </c>
      <c r="G22" s="43" t="s">
        <v>1</v>
      </c>
      <c r="H22" s="43" t="s">
        <v>1</v>
      </c>
      <c r="I22" s="21">
        <f>ButceYil-1</f>
        <v>2013</v>
      </c>
      <c r="J22" s="21" t="str">
        <f>ButceYil</f>
        <v>2014</v>
      </c>
      <c r="K22" s="21">
        <f>ButceYil-1</f>
        <v>2013</v>
      </c>
      <c r="L22" s="21" t="str">
        <f>ButceYil</f>
        <v>2014</v>
      </c>
      <c r="M22" s="21">
        <f>ButceYil-1</f>
        <v>2013</v>
      </c>
      <c r="N22" s="21" t="str">
        <f>ButceYil</f>
        <v>2014</v>
      </c>
      <c r="O22" s="21">
        <f>ButceYil-1</f>
        <v>2013</v>
      </c>
      <c r="P22" s="21" t="str">
        <f>ButceYil</f>
        <v>2014</v>
      </c>
      <c r="Q22" s="21">
        <f>ButceYil-1</f>
        <v>2013</v>
      </c>
      <c r="R22" s="21" t="str">
        <f>ButceYil</f>
        <v>2014</v>
      </c>
      <c r="S22" s="21">
        <f>ButceYil-1</f>
        <v>2013</v>
      </c>
      <c r="T22" s="21" t="str">
        <f>ButceYil</f>
        <v>2014</v>
      </c>
      <c r="U22" s="21">
        <f>ButceYil-1</f>
        <v>2013</v>
      </c>
      <c r="V22" s="21" t="str">
        <f>ButceYil</f>
        <v>2014</v>
      </c>
      <c r="W22" s="21">
        <f>ButceYil-1</f>
        <v>2013</v>
      </c>
      <c r="X22" s="21" t="str">
        <f>ButceYil</f>
        <v>2014</v>
      </c>
      <c r="Y22" s="21">
        <f>ButceYil-1</f>
        <v>2013</v>
      </c>
      <c r="Z22" s="21" t="str">
        <f>ButceYil</f>
        <v>2014</v>
      </c>
      <c r="AA22" s="21">
        <f>ButceYil-1</f>
        <v>2013</v>
      </c>
      <c r="AB22" s="21" t="str">
        <f>ButceYil</f>
        <v>2014</v>
      </c>
      <c r="AC22" s="21">
        <f>ButceYil-1</f>
        <v>2013</v>
      </c>
      <c r="AD22" s="21" t="str">
        <f>ButceYil</f>
        <v>2014</v>
      </c>
      <c r="AE22" s="21">
        <f>ButceYil-1</f>
        <v>2013</v>
      </c>
      <c r="AF22" s="21" t="str">
        <f>ButceYil</f>
        <v>2014</v>
      </c>
      <c r="AG22" s="43" t="s">
        <v>1</v>
      </c>
      <c r="AH22" s="21">
        <f>ButceYil-1</f>
        <v>2013</v>
      </c>
      <c r="AI22" s="21" t="str">
        <f>ButceYil</f>
        <v>2014</v>
      </c>
      <c r="AJ22" s="43" t="s">
        <v>1</v>
      </c>
    </row>
    <row r="23" spans="1:36" ht="15">
      <c r="A23" s="22" t="s">
        <v>1</v>
      </c>
      <c r="B23" s="22" t="s">
        <v>1</v>
      </c>
      <c r="F23" s="23" t="s">
        <v>29</v>
      </c>
      <c r="G23" s="24">
        <f t="shared" ref="G23:AF23" si="2">G24+G30+G36+G46+G52+G60+G70+G73+G76</f>
        <v>1563009017.9200001</v>
      </c>
      <c r="H23" s="24">
        <f t="shared" si="2"/>
        <v>920749000</v>
      </c>
      <c r="I23" s="24">
        <f t="shared" si="2"/>
        <v>24620378.490000002</v>
      </c>
      <c r="J23" s="24">
        <f t="shared" si="2"/>
        <v>30078914.800000001</v>
      </c>
      <c r="K23" s="24">
        <f t="shared" si="2"/>
        <v>74857580.810000002</v>
      </c>
      <c r="L23" s="24">
        <f t="shared" si="2"/>
        <v>76933302.170000002</v>
      </c>
      <c r="M23" s="24">
        <f t="shared" si="2"/>
        <v>50237202.32</v>
      </c>
      <c r="N23" s="24">
        <f t="shared" si="2"/>
        <v>46854387.370000005</v>
      </c>
      <c r="O23" s="24">
        <f t="shared" si="2"/>
        <v>151853191.22000003</v>
      </c>
      <c r="P23" s="24">
        <f t="shared" si="2"/>
        <v>175846820.41</v>
      </c>
      <c r="Q23" s="24">
        <f t="shared" si="2"/>
        <v>76995610.409999996</v>
      </c>
      <c r="R23" s="24">
        <f t="shared" si="2"/>
        <v>98913518.24000001</v>
      </c>
      <c r="S23" s="24">
        <f t="shared" si="2"/>
        <v>228262824.15000001</v>
      </c>
      <c r="T23" s="24">
        <f t="shared" si="2"/>
        <v>263237993.47999999</v>
      </c>
      <c r="U23" s="24">
        <f t="shared" si="2"/>
        <v>76409632.930000007</v>
      </c>
      <c r="V23" s="24">
        <f t="shared" si="2"/>
        <v>87391173.069999978</v>
      </c>
      <c r="W23" s="24">
        <f t="shared" si="2"/>
        <v>357592730.52000004</v>
      </c>
      <c r="X23" s="24">
        <f t="shared" si="2"/>
        <v>377885535.37</v>
      </c>
      <c r="Y23" s="24">
        <f t="shared" si="2"/>
        <v>129329906.37</v>
      </c>
      <c r="Z23" s="24">
        <f t="shared" si="2"/>
        <v>114647541.89</v>
      </c>
      <c r="AA23" s="24">
        <f t="shared" si="2"/>
        <v>436366953.25999999</v>
      </c>
      <c r="AB23" s="24">
        <f t="shared" si="2"/>
        <v>499808730.25</v>
      </c>
      <c r="AC23" s="24">
        <f t="shared" si="2"/>
        <v>78774222.73999998</v>
      </c>
      <c r="AD23" s="24">
        <f t="shared" si="2"/>
        <v>121923194.88000004</v>
      </c>
      <c r="AE23" s="24">
        <f t="shared" si="2"/>
        <v>436366953.25999999</v>
      </c>
      <c r="AF23" s="24">
        <f t="shared" si="2"/>
        <v>499808730.25</v>
      </c>
      <c r="AG23" s="1">
        <f>IF(AF23=0,0,IF(AE23=0,0,(AF23-AE23)/AE23*100))</f>
        <v>14.53863004887072</v>
      </c>
      <c r="AH23" s="2">
        <f>IF(AE23=0,0,IF(G23=0,0,AE23/G23*100))</f>
        <v>27.918389993725214</v>
      </c>
      <c r="AI23" s="2">
        <f>IF(AF23=0,0,IF(H23=0,0,AF23/H23*100))</f>
        <v>54.282842582506198</v>
      </c>
      <c r="AJ23" s="24" t="s">
        <v>1</v>
      </c>
    </row>
    <row r="24" spans="1:36" ht="15">
      <c r="A24" s="22" t="s">
        <v>1</v>
      </c>
      <c r="B24" s="22" t="s">
        <v>30</v>
      </c>
      <c r="F24" s="25" t="s">
        <v>31</v>
      </c>
      <c r="G24" s="26">
        <v>35604297.039999999</v>
      </c>
      <c r="H24" s="26">
        <v>38562000</v>
      </c>
      <c r="I24" s="26">
        <v>3058309.77</v>
      </c>
      <c r="J24" s="26">
        <v>3624520.26</v>
      </c>
      <c r="K24" s="26">
        <v>6906951.54</v>
      </c>
      <c r="L24" s="26">
        <v>8104842.5800000001</v>
      </c>
      <c r="M24" s="26">
        <f t="shared" ref="M24:M55" si="3">K24-I24</f>
        <v>3848641.77</v>
      </c>
      <c r="N24" s="26">
        <f t="shared" ref="N24:N55" si="4">L24-J24</f>
        <v>4480322.32</v>
      </c>
      <c r="O24" s="26">
        <v>9657878.1300000008</v>
      </c>
      <c r="P24" s="26">
        <v>11158123.050000001</v>
      </c>
      <c r="Q24" s="26">
        <f t="shared" ref="Q24:Q55" si="5">O24-K24</f>
        <v>2750926.5900000008</v>
      </c>
      <c r="R24" s="26">
        <f t="shared" ref="R24:R55" si="6">P24-L24</f>
        <v>3053280.4700000007</v>
      </c>
      <c r="S24" s="26">
        <v>12879930.85</v>
      </c>
      <c r="T24" s="26">
        <v>14674875.35</v>
      </c>
      <c r="U24" s="26">
        <f t="shared" ref="U24:U55" si="7">S24-O24</f>
        <v>3222052.7199999988</v>
      </c>
      <c r="V24" s="26">
        <f t="shared" ref="V24:V55" si="8">T24-P24</f>
        <v>3516752.2999999989</v>
      </c>
      <c r="W24" s="26">
        <v>15601812.27</v>
      </c>
      <c r="X24" s="26">
        <v>17672765.100000001</v>
      </c>
      <c r="Y24" s="26">
        <f t="shared" ref="Y24:Y55" si="9">W24-S24</f>
        <v>2721881.42</v>
      </c>
      <c r="Z24" s="26">
        <f t="shared" ref="Z24:Z55" si="10">X24-T24</f>
        <v>2997889.7500000019</v>
      </c>
      <c r="AA24" s="26">
        <v>18326561.809999999</v>
      </c>
      <c r="AB24" s="26">
        <v>20706328.75</v>
      </c>
      <c r="AC24" s="26">
        <f t="shared" ref="AC24:AC55" si="11">AA24-W24</f>
        <v>2724749.5399999991</v>
      </c>
      <c r="AD24" s="26">
        <f t="shared" ref="AD24:AD55" si="12">AB24-X24</f>
        <v>3033563.6499999985</v>
      </c>
      <c r="AE24" s="26">
        <v>18326561.809999999</v>
      </c>
      <c r="AF24" s="26">
        <v>20706328.75</v>
      </c>
      <c r="AG24" s="1">
        <f t="shared" ref="AG24:AG55" si="13">IF(AF24=0,0,IF(AE24=0,0,(AF24-AE24)/AE24*100))</f>
        <v>12.985343157500864</v>
      </c>
      <c r="AH24" s="2">
        <f t="shared" ref="AH24:AH55" si="14">IF(AE24=0,0,IF(G24=0,0,AE24/G24*100))</f>
        <v>51.472893256145014</v>
      </c>
      <c r="AI24" s="2">
        <f t="shared" ref="AI24:AI55" si="15">IF(AF24=0,0,IF(H24=0,0,AF24/H24*100))</f>
        <v>53.69620027488201</v>
      </c>
      <c r="AJ24" s="26" t="s">
        <v>1</v>
      </c>
    </row>
    <row r="25" spans="1:36" ht="15">
      <c r="A25" s="22" t="s">
        <v>1</v>
      </c>
      <c r="B25" s="22" t="s">
        <v>32</v>
      </c>
      <c r="F25" s="27" t="s">
        <v>33</v>
      </c>
      <c r="G25" s="28">
        <v>21340952.899999999</v>
      </c>
      <c r="H25" s="28">
        <v>27263000</v>
      </c>
      <c r="I25" s="28">
        <v>1682731.79</v>
      </c>
      <c r="J25" s="28">
        <v>2377989.0099999998</v>
      </c>
      <c r="K25" s="28">
        <v>4117930.77</v>
      </c>
      <c r="L25" s="28">
        <v>5750737.5499999998</v>
      </c>
      <c r="M25" s="36">
        <f t="shared" si="3"/>
        <v>2435198.98</v>
      </c>
      <c r="N25" s="36">
        <f t="shared" si="4"/>
        <v>3372748.54</v>
      </c>
      <c r="O25" s="28">
        <v>5784793.7000000002</v>
      </c>
      <c r="P25" s="28">
        <v>8019089.4199999999</v>
      </c>
      <c r="Q25" s="36">
        <f t="shared" si="5"/>
        <v>1666862.9300000002</v>
      </c>
      <c r="R25" s="36">
        <f t="shared" si="6"/>
        <v>2268351.87</v>
      </c>
      <c r="S25" s="28">
        <v>7466333.9000000004</v>
      </c>
      <c r="T25" s="28">
        <v>10322563.1</v>
      </c>
      <c r="U25" s="36">
        <f t="shared" si="7"/>
        <v>1681540.2000000002</v>
      </c>
      <c r="V25" s="36">
        <f t="shared" si="8"/>
        <v>2303473.6799999997</v>
      </c>
      <c r="W25" s="28">
        <v>9141075.8599999994</v>
      </c>
      <c r="X25" s="28">
        <v>12587133.08</v>
      </c>
      <c r="Y25" s="36">
        <f t="shared" si="9"/>
        <v>1674741.959999999</v>
      </c>
      <c r="Z25" s="36">
        <f t="shared" si="10"/>
        <v>2264569.9800000004</v>
      </c>
      <c r="AA25" s="28">
        <v>10808737.470000001</v>
      </c>
      <c r="AB25" s="28">
        <v>14877870.51</v>
      </c>
      <c r="AC25" s="36">
        <f t="shared" si="11"/>
        <v>1667661.6100000013</v>
      </c>
      <c r="AD25" s="36">
        <f t="shared" si="12"/>
        <v>2290737.4299999997</v>
      </c>
      <c r="AE25" s="28">
        <v>10808737.470000001</v>
      </c>
      <c r="AF25" s="28">
        <v>14877870.51</v>
      </c>
      <c r="AG25" s="37">
        <f t="shared" si="13"/>
        <v>37.646700655779725</v>
      </c>
      <c r="AH25" s="38">
        <f t="shared" si="14"/>
        <v>50.64786713436775</v>
      </c>
      <c r="AI25" s="38">
        <f t="shared" si="15"/>
        <v>54.571655760554592</v>
      </c>
      <c r="AJ25" s="28" t="s">
        <v>1</v>
      </c>
    </row>
    <row r="26" spans="1:36" ht="15">
      <c r="A26" s="22" t="s">
        <v>1</v>
      </c>
      <c r="B26" s="22" t="s">
        <v>34</v>
      </c>
      <c r="F26" s="27" t="s">
        <v>35</v>
      </c>
      <c r="G26" s="28">
        <v>13602994.15</v>
      </c>
      <c r="H26" s="28">
        <v>10056000</v>
      </c>
      <c r="I26" s="28">
        <v>1349274.57</v>
      </c>
      <c r="J26" s="28">
        <v>1219777.8600000001</v>
      </c>
      <c r="K26" s="28">
        <v>2729286.01</v>
      </c>
      <c r="L26" s="28">
        <v>2292242.08</v>
      </c>
      <c r="M26" s="36">
        <f t="shared" si="3"/>
        <v>1380011.4399999997</v>
      </c>
      <c r="N26" s="36">
        <f t="shared" si="4"/>
        <v>1072464.22</v>
      </c>
      <c r="O26" s="28">
        <v>3755740.17</v>
      </c>
      <c r="P26" s="28">
        <v>3014139.22</v>
      </c>
      <c r="Q26" s="36">
        <f t="shared" si="5"/>
        <v>1026454.1600000001</v>
      </c>
      <c r="R26" s="36">
        <f t="shared" si="6"/>
        <v>721897.14000000013</v>
      </c>
      <c r="S26" s="28">
        <v>5261845.17</v>
      </c>
      <c r="T26" s="28">
        <v>4190489.51</v>
      </c>
      <c r="U26" s="36">
        <f t="shared" si="7"/>
        <v>1506105</v>
      </c>
      <c r="V26" s="36">
        <f t="shared" si="8"/>
        <v>1176350.2899999996</v>
      </c>
      <c r="W26" s="28">
        <v>6275740.1900000004</v>
      </c>
      <c r="X26" s="28">
        <v>4888353.1500000004</v>
      </c>
      <c r="Y26" s="36">
        <f t="shared" si="9"/>
        <v>1013895.0200000005</v>
      </c>
      <c r="Z26" s="36">
        <f t="shared" si="10"/>
        <v>697863.6400000006</v>
      </c>
      <c r="AA26" s="28">
        <v>7286941</v>
      </c>
      <c r="AB26" s="28">
        <v>5582482.8600000003</v>
      </c>
      <c r="AC26" s="36">
        <f t="shared" si="11"/>
        <v>1011200.8099999996</v>
      </c>
      <c r="AD26" s="36">
        <f t="shared" si="12"/>
        <v>694129.71</v>
      </c>
      <c r="AE26" s="28">
        <v>7286941</v>
      </c>
      <c r="AF26" s="28">
        <v>5582482.8600000003</v>
      </c>
      <c r="AG26" s="37">
        <f t="shared" si="13"/>
        <v>-23.390585157750003</v>
      </c>
      <c r="AH26" s="38">
        <f t="shared" si="14"/>
        <v>53.568654956747153</v>
      </c>
      <c r="AI26" s="38">
        <f t="shared" si="15"/>
        <v>55.513950477326965</v>
      </c>
      <c r="AJ26" s="28" t="s">
        <v>1</v>
      </c>
    </row>
    <row r="27" spans="1:36" ht="15">
      <c r="A27" s="22" t="s">
        <v>1</v>
      </c>
      <c r="B27" s="29" t="s">
        <v>36</v>
      </c>
      <c r="F27" s="27" t="s">
        <v>37</v>
      </c>
      <c r="G27" s="28">
        <v>660349.99</v>
      </c>
      <c r="H27" s="28">
        <v>666000</v>
      </c>
      <c r="I27" s="28">
        <v>26303.41</v>
      </c>
      <c r="J27" s="28">
        <v>26753.39</v>
      </c>
      <c r="K27" s="28">
        <v>59734.76</v>
      </c>
      <c r="L27" s="28">
        <v>61862.95</v>
      </c>
      <c r="M27" s="36">
        <f t="shared" si="3"/>
        <v>33431.350000000006</v>
      </c>
      <c r="N27" s="36">
        <f t="shared" si="4"/>
        <v>35109.56</v>
      </c>
      <c r="O27" s="28">
        <v>117344.26</v>
      </c>
      <c r="P27" s="28">
        <v>124894.41</v>
      </c>
      <c r="Q27" s="36">
        <f t="shared" si="5"/>
        <v>57609.499999999993</v>
      </c>
      <c r="R27" s="36">
        <f t="shared" si="6"/>
        <v>63031.460000000006</v>
      </c>
      <c r="S27" s="28">
        <v>151751.78</v>
      </c>
      <c r="T27" s="28">
        <v>161822.74</v>
      </c>
      <c r="U27" s="36">
        <f t="shared" si="7"/>
        <v>34407.520000000004</v>
      </c>
      <c r="V27" s="36">
        <f t="shared" si="8"/>
        <v>36928.329999999987</v>
      </c>
      <c r="W27" s="28">
        <v>184996.22</v>
      </c>
      <c r="X27" s="28">
        <v>197278.87</v>
      </c>
      <c r="Y27" s="36">
        <f t="shared" si="9"/>
        <v>33244.44</v>
      </c>
      <c r="Z27" s="36">
        <f t="shared" si="10"/>
        <v>35456.130000000005</v>
      </c>
      <c r="AA27" s="28">
        <v>230883.34</v>
      </c>
      <c r="AB27" s="28">
        <v>245975.38</v>
      </c>
      <c r="AC27" s="36">
        <f t="shared" si="11"/>
        <v>45887.119999999995</v>
      </c>
      <c r="AD27" s="36">
        <f t="shared" si="12"/>
        <v>48696.510000000009</v>
      </c>
      <c r="AE27" s="28">
        <v>230883.34</v>
      </c>
      <c r="AF27" s="28">
        <v>245975.38</v>
      </c>
      <c r="AG27" s="37">
        <f t="shared" si="13"/>
        <v>6.53665179999562</v>
      </c>
      <c r="AH27" s="38">
        <f t="shared" si="14"/>
        <v>34.963783371905556</v>
      </c>
      <c r="AI27" s="38">
        <f t="shared" si="15"/>
        <v>36.933240240240238</v>
      </c>
      <c r="AJ27" s="28" t="s">
        <v>1</v>
      </c>
    </row>
    <row r="28" spans="1:36" ht="15">
      <c r="A28" s="22" t="s">
        <v>1</v>
      </c>
      <c r="B28" s="22" t="s">
        <v>38</v>
      </c>
      <c r="F28" s="27" t="s">
        <v>39</v>
      </c>
      <c r="G28" s="28">
        <v>0</v>
      </c>
      <c r="H28" s="28">
        <v>577000</v>
      </c>
      <c r="I28" s="28">
        <v>0</v>
      </c>
      <c r="J28" s="28">
        <v>0</v>
      </c>
      <c r="K28" s="28">
        <v>0</v>
      </c>
      <c r="L28" s="28">
        <v>0</v>
      </c>
      <c r="M28" s="36">
        <f t="shared" si="3"/>
        <v>0</v>
      </c>
      <c r="N28" s="36">
        <f t="shared" si="4"/>
        <v>0</v>
      </c>
      <c r="O28" s="28">
        <v>0</v>
      </c>
      <c r="P28" s="28">
        <v>0</v>
      </c>
      <c r="Q28" s="36">
        <f t="shared" si="5"/>
        <v>0</v>
      </c>
      <c r="R28" s="36">
        <f t="shared" si="6"/>
        <v>0</v>
      </c>
      <c r="S28" s="28">
        <v>0</v>
      </c>
      <c r="T28" s="28">
        <v>0</v>
      </c>
      <c r="U28" s="36">
        <f t="shared" si="7"/>
        <v>0</v>
      </c>
      <c r="V28" s="36">
        <f t="shared" si="8"/>
        <v>0</v>
      </c>
      <c r="W28" s="28">
        <v>0</v>
      </c>
      <c r="X28" s="28">
        <v>0</v>
      </c>
      <c r="Y28" s="36">
        <f t="shared" si="9"/>
        <v>0</v>
      </c>
      <c r="Z28" s="36">
        <f t="shared" si="10"/>
        <v>0</v>
      </c>
      <c r="AA28" s="28">
        <v>0</v>
      </c>
      <c r="AB28" s="28">
        <v>0</v>
      </c>
      <c r="AC28" s="36">
        <f t="shared" si="11"/>
        <v>0</v>
      </c>
      <c r="AD28" s="36">
        <f t="shared" si="12"/>
        <v>0</v>
      </c>
      <c r="AE28" s="28">
        <v>0</v>
      </c>
      <c r="AF28" s="28">
        <v>0</v>
      </c>
      <c r="AG28" s="37">
        <f t="shared" si="13"/>
        <v>0</v>
      </c>
      <c r="AH28" s="38">
        <f t="shared" si="14"/>
        <v>0</v>
      </c>
      <c r="AI28" s="38">
        <f t="shared" si="15"/>
        <v>0</v>
      </c>
      <c r="AJ28" s="28" t="s">
        <v>1</v>
      </c>
    </row>
    <row r="29" spans="1:36" ht="15">
      <c r="B29" s="22" t="s">
        <v>40</v>
      </c>
      <c r="F29" s="27" t="s">
        <v>41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36">
        <f t="shared" si="3"/>
        <v>0</v>
      </c>
      <c r="N29" s="36">
        <f t="shared" si="4"/>
        <v>0</v>
      </c>
      <c r="O29" s="28">
        <v>0</v>
      </c>
      <c r="P29" s="28">
        <v>0</v>
      </c>
      <c r="Q29" s="36">
        <f t="shared" si="5"/>
        <v>0</v>
      </c>
      <c r="R29" s="36">
        <f t="shared" si="6"/>
        <v>0</v>
      </c>
      <c r="S29" s="28">
        <v>0</v>
      </c>
      <c r="T29" s="28">
        <v>0</v>
      </c>
      <c r="U29" s="36">
        <f t="shared" si="7"/>
        <v>0</v>
      </c>
      <c r="V29" s="36">
        <f t="shared" si="8"/>
        <v>0</v>
      </c>
      <c r="W29" s="28">
        <v>0</v>
      </c>
      <c r="X29" s="28">
        <v>0</v>
      </c>
      <c r="Y29" s="36">
        <f t="shared" si="9"/>
        <v>0</v>
      </c>
      <c r="Z29" s="36">
        <f t="shared" si="10"/>
        <v>0</v>
      </c>
      <c r="AA29" s="28">
        <v>0</v>
      </c>
      <c r="AB29" s="28">
        <v>0</v>
      </c>
      <c r="AC29" s="36">
        <f t="shared" si="11"/>
        <v>0</v>
      </c>
      <c r="AD29" s="36">
        <f t="shared" si="12"/>
        <v>0</v>
      </c>
      <c r="AE29" s="28">
        <v>0</v>
      </c>
      <c r="AF29" s="28">
        <v>0</v>
      </c>
      <c r="AG29" s="37">
        <f t="shared" si="13"/>
        <v>0</v>
      </c>
      <c r="AH29" s="38">
        <f t="shared" si="14"/>
        <v>0</v>
      </c>
      <c r="AI29" s="38">
        <f t="shared" si="15"/>
        <v>0</v>
      </c>
      <c r="AJ29" s="28" t="s">
        <v>1</v>
      </c>
    </row>
    <row r="30" spans="1:36" ht="15">
      <c r="A30" s="22" t="s">
        <v>1</v>
      </c>
      <c r="B30" s="22" t="s">
        <v>42</v>
      </c>
      <c r="F30" s="25" t="s">
        <v>43</v>
      </c>
      <c r="G30" s="26">
        <v>5810196.3300000001</v>
      </c>
      <c r="H30" s="26">
        <v>6786000</v>
      </c>
      <c r="I30" s="26">
        <v>441975.09</v>
      </c>
      <c r="J30" s="26">
        <v>528799.47</v>
      </c>
      <c r="K30" s="26">
        <v>1118483.99</v>
      </c>
      <c r="L30" s="26">
        <v>1286499.73</v>
      </c>
      <c r="M30" s="26">
        <f t="shared" si="3"/>
        <v>676508.89999999991</v>
      </c>
      <c r="N30" s="26">
        <f t="shared" si="4"/>
        <v>757700.26</v>
      </c>
      <c r="O30" s="26">
        <v>1602218.47</v>
      </c>
      <c r="P30" s="26">
        <v>1813114.44</v>
      </c>
      <c r="Q30" s="26">
        <f t="shared" si="5"/>
        <v>483734.48</v>
      </c>
      <c r="R30" s="26">
        <f t="shared" si="6"/>
        <v>526614.71</v>
      </c>
      <c r="S30" s="26">
        <v>2080589.03</v>
      </c>
      <c r="T30" s="26">
        <v>2334099.37</v>
      </c>
      <c r="U30" s="26">
        <f t="shared" si="7"/>
        <v>478370.56000000006</v>
      </c>
      <c r="V30" s="26">
        <f t="shared" si="8"/>
        <v>520984.93000000017</v>
      </c>
      <c r="W30" s="26">
        <v>2556875.98</v>
      </c>
      <c r="X30" s="26">
        <v>2851036.08</v>
      </c>
      <c r="Y30" s="26">
        <f t="shared" si="9"/>
        <v>476286.94999999995</v>
      </c>
      <c r="Z30" s="26">
        <f t="shared" si="10"/>
        <v>516936.70999999996</v>
      </c>
      <c r="AA30" s="26">
        <v>3036119.97</v>
      </c>
      <c r="AB30" s="26">
        <v>3372836.4</v>
      </c>
      <c r="AC30" s="26">
        <f t="shared" si="11"/>
        <v>479243.99000000022</v>
      </c>
      <c r="AD30" s="26">
        <f t="shared" si="12"/>
        <v>521800.31999999983</v>
      </c>
      <c r="AE30" s="26">
        <v>3036119.97</v>
      </c>
      <c r="AF30" s="26">
        <v>3372836.4</v>
      </c>
      <c r="AG30" s="1">
        <f t="shared" si="13"/>
        <v>11.090353257681041</v>
      </c>
      <c r="AH30" s="2">
        <f t="shared" si="14"/>
        <v>52.255032318331317</v>
      </c>
      <c r="AI30" s="2">
        <f t="shared" si="15"/>
        <v>49.702864721485412</v>
      </c>
      <c r="AJ30" s="26" t="s">
        <v>1</v>
      </c>
    </row>
    <row r="31" spans="1:36" ht="15">
      <c r="B31" s="29" t="s">
        <v>44</v>
      </c>
      <c r="F31" s="27" t="s">
        <v>33</v>
      </c>
      <c r="G31" s="28">
        <v>4257604.76</v>
      </c>
      <c r="H31" s="28">
        <v>5607000</v>
      </c>
      <c r="I31" s="28">
        <v>288976.31</v>
      </c>
      <c r="J31" s="28">
        <v>385123.32</v>
      </c>
      <c r="K31" s="28">
        <v>744848.38</v>
      </c>
      <c r="L31" s="28">
        <v>947874.37</v>
      </c>
      <c r="M31" s="36">
        <f t="shared" si="3"/>
        <v>455872.07</v>
      </c>
      <c r="N31" s="36">
        <f t="shared" si="4"/>
        <v>562751.05000000005</v>
      </c>
      <c r="O31" s="28">
        <v>1188224.45</v>
      </c>
      <c r="P31" s="28">
        <v>1322908.94</v>
      </c>
      <c r="Q31" s="36">
        <f t="shared" si="5"/>
        <v>443376.06999999995</v>
      </c>
      <c r="R31" s="36">
        <f t="shared" si="6"/>
        <v>375034.56999999995</v>
      </c>
      <c r="S31" s="28">
        <v>1560269.42</v>
      </c>
      <c r="T31" s="28">
        <v>1690406.83</v>
      </c>
      <c r="U31" s="36">
        <f t="shared" si="7"/>
        <v>372044.97</v>
      </c>
      <c r="V31" s="36">
        <f t="shared" si="8"/>
        <v>367497.89000000013</v>
      </c>
      <c r="W31" s="28">
        <v>1948772.08</v>
      </c>
      <c r="X31" s="28">
        <v>2066605.72</v>
      </c>
      <c r="Y31" s="36">
        <f t="shared" si="9"/>
        <v>388502.66000000015</v>
      </c>
      <c r="Z31" s="36">
        <f t="shared" si="10"/>
        <v>376198.8899999999</v>
      </c>
      <c r="AA31" s="28">
        <v>2274148.64</v>
      </c>
      <c r="AB31" s="28">
        <v>2444729.2999999998</v>
      </c>
      <c r="AC31" s="36">
        <f t="shared" si="11"/>
        <v>325376.56000000006</v>
      </c>
      <c r="AD31" s="36">
        <f t="shared" si="12"/>
        <v>378123.57999999984</v>
      </c>
      <c r="AE31" s="28">
        <v>2274148.64</v>
      </c>
      <c r="AF31" s="28">
        <v>2444729.2999999998</v>
      </c>
      <c r="AG31" s="37">
        <f t="shared" si="13"/>
        <v>7.5008579914107854</v>
      </c>
      <c r="AH31" s="38">
        <f t="shared" si="14"/>
        <v>53.413803492647361</v>
      </c>
      <c r="AI31" s="38">
        <f t="shared" si="15"/>
        <v>43.601378633850544</v>
      </c>
      <c r="AJ31" s="28" t="s">
        <v>1</v>
      </c>
    </row>
    <row r="32" spans="1:36" ht="15">
      <c r="B32" s="29" t="s">
        <v>45</v>
      </c>
      <c r="F32" s="27" t="s">
        <v>46</v>
      </c>
      <c r="G32" s="28">
        <v>1462578.74</v>
      </c>
      <c r="H32" s="28">
        <v>945000</v>
      </c>
      <c r="I32" s="28">
        <v>147526.67000000001</v>
      </c>
      <c r="J32" s="28">
        <v>137734.17000000001</v>
      </c>
      <c r="K32" s="28">
        <v>360981.69</v>
      </c>
      <c r="L32" s="28">
        <v>324903.25</v>
      </c>
      <c r="M32" s="36">
        <f t="shared" si="3"/>
        <v>213455.02</v>
      </c>
      <c r="N32" s="36">
        <f t="shared" si="4"/>
        <v>187169.08</v>
      </c>
      <c r="O32" s="28">
        <v>394208.3</v>
      </c>
      <c r="P32" s="28">
        <v>463461.55</v>
      </c>
      <c r="Q32" s="36">
        <f t="shared" si="5"/>
        <v>33226.609999999986</v>
      </c>
      <c r="R32" s="36">
        <f t="shared" si="6"/>
        <v>138558.29999999999</v>
      </c>
      <c r="S32" s="28">
        <v>493147.41</v>
      </c>
      <c r="T32" s="28">
        <v>616948.59</v>
      </c>
      <c r="U32" s="36">
        <f t="shared" si="7"/>
        <v>98939.109999999986</v>
      </c>
      <c r="V32" s="36">
        <f t="shared" si="8"/>
        <v>153487.03999999998</v>
      </c>
      <c r="W32" s="28">
        <v>573786.81000000006</v>
      </c>
      <c r="X32" s="28">
        <v>749806.12</v>
      </c>
      <c r="Y32" s="36">
        <f t="shared" si="9"/>
        <v>80639.400000000081</v>
      </c>
      <c r="Z32" s="36">
        <f t="shared" si="10"/>
        <v>132857.53000000003</v>
      </c>
      <c r="AA32" s="28">
        <v>718620.87</v>
      </c>
      <c r="AB32" s="28">
        <v>882623.93</v>
      </c>
      <c r="AC32" s="36">
        <f t="shared" si="11"/>
        <v>144834.05999999994</v>
      </c>
      <c r="AD32" s="36">
        <f t="shared" si="12"/>
        <v>132817.81000000006</v>
      </c>
      <c r="AE32" s="28">
        <v>718620.87</v>
      </c>
      <c r="AF32" s="28">
        <v>882623.93</v>
      </c>
      <c r="AG32" s="37">
        <f t="shared" si="13"/>
        <v>22.82191720927894</v>
      </c>
      <c r="AH32" s="38">
        <f t="shared" si="14"/>
        <v>49.133824412079171</v>
      </c>
      <c r="AI32" s="38">
        <f t="shared" si="15"/>
        <v>93.399357671957674</v>
      </c>
      <c r="AJ32" s="28" t="s">
        <v>1</v>
      </c>
    </row>
    <row r="33" spans="2:36" ht="15">
      <c r="B33" s="29" t="s">
        <v>47</v>
      </c>
      <c r="F33" s="27" t="s">
        <v>37</v>
      </c>
      <c r="G33" s="28">
        <v>89341.6</v>
      </c>
      <c r="H33" s="28">
        <v>124000</v>
      </c>
      <c r="I33" s="28">
        <v>5472.11</v>
      </c>
      <c r="J33" s="28">
        <v>5941.98</v>
      </c>
      <c r="K33" s="28">
        <v>12653.92</v>
      </c>
      <c r="L33" s="28">
        <v>13722.11</v>
      </c>
      <c r="M33" s="36">
        <f t="shared" si="3"/>
        <v>7181.81</v>
      </c>
      <c r="N33" s="36">
        <f t="shared" si="4"/>
        <v>7780.130000000001</v>
      </c>
      <c r="O33" s="28">
        <v>19785.72</v>
      </c>
      <c r="P33" s="28">
        <v>26743.95</v>
      </c>
      <c r="Q33" s="36">
        <f t="shared" si="5"/>
        <v>7131.8000000000011</v>
      </c>
      <c r="R33" s="36">
        <f t="shared" si="6"/>
        <v>13021.84</v>
      </c>
      <c r="S33" s="28">
        <v>27172.2</v>
      </c>
      <c r="T33" s="28">
        <v>26743.95</v>
      </c>
      <c r="U33" s="36">
        <f t="shared" si="7"/>
        <v>7386.48</v>
      </c>
      <c r="V33" s="36">
        <f t="shared" si="8"/>
        <v>0</v>
      </c>
      <c r="W33" s="28">
        <v>34317.089999999997</v>
      </c>
      <c r="X33" s="28">
        <v>34624.239999999998</v>
      </c>
      <c r="Y33" s="36">
        <f t="shared" si="9"/>
        <v>7144.8899999999958</v>
      </c>
      <c r="Z33" s="36">
        <f t="shared" si="10"/>
        <v>7880.2899999999972</v>
      </c>
      <c r="AA33" s="28">
        <v>43350.46</v>
      </c>
      <c r="AB33" s="28">
        <v>45483.17</v>
      </c>
      <c r="AC33" s="36">
        <f t="shared" si="11"/>
        <v>9033.3700000000026</v>
      </c>
      <c r="AD33" s="36">
        <f t="shared" si="12"/>
        <v>10858.93</v>
      </c>
      <c r="AE33" s="28">
        <v>43350.46</v>
      </c>
      <c r="AF33" s="28">
        <v>45483.17</v>
      </c>
      <c r="AG33" s="37">
        <f t="shared" si="13"/>
        <v>4.9196940470758541</v>
      </c>
      <c r="AH33" s="38">
        <f t="shared" si="14"/>
        <v>48.52214421949013</v>
      </c>
      <c r="AI33" s="38">
        <f t="shared" si="15"/>
        <v>36.679975806451608</v>
      </c>
      <c r="AJ33" s="28" t="s">
        <v>1</v>
      </c>
    </row>
    <row r="34" spans="2:36" ht="15">
      <c r="B34" s="29" t="s">
        <v>48</v>
      </c>
      <c r="F34" s="27" t="s">
        <v>39</v>
      </c>
      <c r="G34" s="28">
        <v>671.23</v>
      </c>
      <c r="H34" s="28">
        <v>110000</v>
      </c>
      <c r="I34" s="28">
        <v>0</v>
      </c>
      <c r="J34" s="28">
        <v>0</v>
      </c>
      <c r="K34" s="28">
        <v>0</v>
      </c>
      <c r="L34" s="28">
        <v>0</v>
      </c>
      <c r="M34" s="36">
        <f t="shared" si="3"/>
        <v>0</v>
      </c>
      <c r="N34" s="36">
        <f t="shared" si="4"/>
        <v>0</v>
      </c>
      <c r="O34" s="28">
        <v>0</v>
      </c>
      <c r="P34" s="28">
        <v>0</v>
      </c>
      <c r="Q34" s="36">
        <f t="shared" si="5"/>
        <v>0</v>
      </c>
      <c r="R34" s="36">
        <f t="shared" si="6"/>
        <v>0</v>
      </c>
      <c r="S34" s="28">
        <v>0</v>
      </c>
      <c r="T34" s="28">
        <v>0</v>
      </c>
      <c r="U34" s="36">
        <f t="shared" si="7"/>
        <v>0</v>
      </c>
      <c r="V34" s="36">
        <f t="shared" si="8"/>
        <v>0</v>
      </c>
      <c r="W34" s="28">
        <v>0</v>
      </c>
      <c r="X34" s="28">
        <v>0</v>
      </c>
      <c r="Y34" s="36">
        <f t="shared" si="9"/>
        <v>0</v>
      </c>
      <c r="Z34" s="36">
        <f t="shared" si="10"/>
        <v>0</v>
      </c>
      <c r="AA34" s="28">
        <v>0</v>
      </c>
      <c r="AB34" s="28">
        <v>0</v>
      </c>
      <c r="AC34" s="36">
        <f t="shared" si="11"/>
        <v>0</v>
      </c>
      <c r="AD34" s="36">
        <f t="shared" si="12"/>
        <v>0</v>
      </c>
      <c r="AE34" s="28">
        <v>0</v>
      </c>
      <c r="AF34" s="28">
        <v>0</v>
      </c>
      <c r="AG34" s="37">
        <f t="shared" si="13"/>
        <v>0</v>
      </c>
      <c r="AH34" s="38">
        <f t="shared" si="14"/>
        <v>0</v>
      </c>
      <c r="AI34" s="38">
        <f t="shared" si="15"/>
        <v>0</v>
      </c>
      <c r="AJ34" s="28" t="s">
        <v>1</v>
      </c>
    </row>
    <row r="35" spans="2:36" ht="15">
      <c r="B35" s="29" t="s">
        <v>49</v>
      </c>
      <c r="F35" s="27" t="s">
        <v>41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36">
        <f t="shared" si="3"/>
        <v>0</v>
      </c>
      <c r="N35" s="36">
        <f t="shared" si="4"/>
        <v>0</v>
      </c>
      <c r="O35" s="28">
        <v>0</v>
      </c>
      <c r="P35" s="28">
        <v>0</v>
      </c>
      <c r="Q35" s="36">
        <f t="shared" si="5"/>
        <v>0</v>
      </c>
      <c r="R35" s="36">
        <f t="shared" si="6"/>
        <v>0</v>
      </c>
      <c r="S35" s="28">
        <v>0</v>
      </c>
      <c r="T35" s="28">
        <v>0</v>
      </c>
      <c r="U35" s="36">
        <f t="shared" si="7"/>
        <v>0</v>
      </c>
      <c r="V35" s="36">
        <f t="shared" si="8"/>
        <v>0</v>
      </c>
      <c r="W35" s="28">
        <v>0</v>
      </c>
      <c r="X35" s="28">
        <v>0</v>
      </c>
      <c r="Y35" s="36">
        <f t="shared" si="9"/>
        <v>0</v>
      </c>
      <c r="Z35" s="36">
        <f t="shared" si="10"/>
        <v>0</v>
      </c>
      <c r="AA35" s="28">
        <v>0</v>
      </c>
      <c r="AB35" s="28">
        <v>0</v>
      </c>
      <c r="AC35" s="36">
        <f t="shared" si="11"/>
        <v>0</v>
      </c>
      <c r="AD35" s="36">
        <f t="shared" si="12"/>
        <v>0</v>
      </c>
      <c r="AE35" s="28">
        <v>0</v>
      </c>
      <c r="AF35" s="28">
        <v>0</v>
      </c>
      <c r="AG35" s="37">
        <f t="shared" si="13"/>
        <v>0</v>
      </c>
      <c r="AH35" s="38">
        <f t="shared" si="14"/>
        <v>0</v>
      </c>
      <c r="AI35" s="38">
        <f t="shared" si="15"/>
        <v>0</v>
      </c>
      <c r="AJ35" s="28" t="s">
        <v>1</v>
      </c>
    </row>
    <row r="36" spans="2:36" ht="15">
      <c r="B36" s="29" t="s">
        <v>50</v>
      </c>
      <c r="F36" s="25" t="s">
        <v>51</v>
      </c>
      <c r="G36" s="26">
        <v>23951725.510000002</v>
      </c>
      <c r="H36" s="26">
        <v>27637000</v>
      </c>
      <c r="I36" s="26">
        <v>175543.56</v>
      </c>
      <c r="J36" s="26">
        <v>281595.07</v>
      </c>
      <c r="K36" s="26">
        <v>735096.88</v>
      </c>
      <c r="L36" s="26">
        <v>1883795.8</v>
      </c>
      <c r="M36" s="26">
        <f t="shared" si="3"/>
        <v>559553.32000000007</v>
      </c>
      <c r="N36" s="26">
        <f t="shared" si="4"/>
        <v>1602200.73</v>
      </c>
      <c r="O36" s="26">
        <v>1902338.2</v>
      </c>
      <c r="P36" s="26">
        <v>3090702.18</v>
      </c>
      <c r="Q36" s="26">
        <f t="shared" si="5"/>
        <v>1167241.3199999998</v>
      </c>
      <c r="R36" s="26">
        <f t="shared" si="6"/>
        <v>1206906.3800000001</v>
      </c>
      <c r="S36" s="26">
        <v>3249378.27</v>
      </c>
      <c r="T36" s="26">
        <v>4408478.24</v>
      </c>
      <c r="U36" s="26">
        <f t="shared" si="7"/>
        <v>1347040.07</v>
      </c>
      <c r="V36" s="26">
        <f t="shared" si="8"/>
        <v>1317776.06</v>
      </c>
      <c r="W36" s="26">
        <v>4342945.6100000003</v>
      </c>
      <c r="X36" s="26">
        <v>5939927.4199999999</v>
      </c>
      <c r="Y36" s="26">
        <f t="shared" si="9"/>
        <v>1093567.3400000003</v>
      </c>
      <c r="Z36" s="26">
        <f t="shared" si="10"/>
        <v>1531449.1799999997</v>
      </c>
      <c r="AA36" s="26">
        <v>5568350.2400000002</v>
      </c>
      <c r="AB36" s="26">
        <v>7236603.2199999997</v>
      </c>
      <c r="AC36" s="26">
        <f t="shared" si="11"/>
        <v>1225404.6299999999</v>
      </c>
      <c r="AD36" s="26">
        <f t="shared" si="12"/>
        <v>1296675.7999999998</v>
      </c>
      <c r="AE36" s="26">
        <v>5568350.2400000002</v>
      </c>
      <c r="AF36" s="26">
        <v>7236603.2199999997</v>
      </c>
      <c r="AG36" s="1">
        <f t="shared" si="13"/>
        <v>29.959555489454974</v>
      </c>
      <c r="AH36" s="2">
        <f t="shared" si="14"/>
        <v>23.248221668518944</v>
      </c>
      <c r="AI36" s="2">
        <f t="shared" si="15"/>
        <v>26.184474508810652</v>
      </c>
      <c r="AJ36" s="26" t="s">
        <v>1</v>
      </c>
    </row>
    <row r="37" spans="2:36" ht="15">
      <c r="B37" s="29" t="s">
        <v>52</v>
      </c>
      <c r="F37" s="27" t="s">
        <v>53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36">
        <f t="shared" si="3"/>
        <v>0</v>
      </c>
      <c r="N37" s="36">
        <f t="shared" si="4"/>
        <v>0</v>
      </c>
      <c r="O37" s="28">
        <v>0</v>
      </c>
      <c r="P37" s="28">
        <v>0</v>
      </c>
      <c r="Q37" s="36">
        <f t="shared" si="5"/>
        <v>0</v>
      </c>
      <c r="R37" s="36">
        <f t="shared" si="6"/>
        <v>0</v>
      </c>
      <c r="S37" s="28">
        <v>0</v>
      </c>
      <c r="T37" s="28">
        <v>0</v>
      </c>
      <c r="U37" s="36">
        <f t="shared" si="7"/>
        <v>0</v>
      </c>
      <c r="V37" s="36">
        <f t="shared" si="8"/>
        <v>0</v>
      </c>
      <c r="W37" s="28">
        <v>0</v>
      </c>
      <c r="X37" s="28">
        <v>0</v>
      </c>
      <c r="Y37" s="36">
        <f t="shared" si="9"/>
        <v>0</v>
      </c>
      <c r="Z37" s="36">
        <f t="shared" si="10"/>
        <v>0</v>
      </c>
      <c r="AA37" s="28">
        <v>0</v>
      </c>
      <c r="AB37" s="28">
        <v>0</v>
      </c>
      <c r="AC37" s="36">
        <f t="shared" si="11"/>
        <v>0</v>
      </c>
      <c r="AD37" s="36">
        <f t="shared" si="12"/>
        <v>0</v>
      </c>
      <c r="AE37" s="28">
        <v>0</v>
      </c>
      <c r="AF37" s="28">
        <v>0</v>
      </c>
      <c r="AG37" s="37">
        <f t="shared" si="13"/>
        <v>0</v>
      </c>
      <c r="AH37" s="38">
        <f t="shared" si="14"/>
        <v>0</v>
      </c>
      <c r="AI37" s="38">
        <f t="shared" si="15"/>
        <v>0</v>
      </c>
      <c r="AJ37" s="28" t="s">
        <v>1</v>
      </c>
    </row>
    <row r="38" spans="2:36" ht="15">
      <c r="B38" s="29" t="s">
        <v>54</v>
      </c>
      <c r="F38" s="27" t="s">
        <v>55</v>
      </c>
      <c r="G38" s="28">
        <v>9324199.1500000004</v>
      </c>
      <c r="H38" s="28">
        <v>4686000</v>
      </c>
      <c r="I38" s="28">
        <v>20970.11</v>
      </c>
      <c r="J38" s="28">
        <v>107401.79</v>
      </c>
      <c r="K38" s="28">
        <v>43929.47</v>
      </c>
      <c r="L38" s="28">
        <v>531620.79</v>
      </c>
      <c r="M38" s="36">
        <f t="shared" si="3"/>
        <v>22959.360000000001</v>
      </c>
      <c r="N38" s="36">
        <f t="shared" si="4"/>
        <v>424219.00000000006</v>
      </c>
      <c r="O38" s="28">
        <v>136523.16</v>
      </c>
      <c r="P38" s="28">
        <v>843523.69</v>
      </c>
      <c r="Q38" s="36">
        <f t="shared" si="5"/>
        <v>92593.69</v>
      </c>
      <c r="R38" s="36">
        <f t="shared" si="6"/>
        <v>311902.89999999991</v>
      </c>
      <c r="S38" s="28">
        <v>225364.19</v>
      </c>
      <c r="T38" s="28">
        <v>1048908.06</v>
      </c>
      <c r="U38" s="36">
        <f t="shared" si="7"/>
        <v>88841.03</v>
      </c>
      <c r="V38" s="36">
        <f t="shared" si="8"/>
        <v>205384.37000000011</v>
      </c>
      <c r="W38" s="28">
        <v>415126.01</v>
      </c>
      <c r="X38" s="28">
        <v>1293146.56</v>
      </c>
      <c r="Y38" s="36">
        <f t="shared" si="9"/>
        <v>189761.82</v>
      </c>
      <c r="Z38" s="36">
        <f t="shared" si="10"/>
        <v>244238.5</v>
      </c>
      <c r="AA38" s="28">
        <v>675571.65</v>
      </c>
      <c r="AB38" s="28">
        <v>1615843.35</v>
      </c>
      <c r="AC38" s="36">
        <f t="shared" si="11"/>
        <v>260445.64</v>
      </c>
      <c r="AD38" s="36">
        <f t="shared" si="12"/>
        <v>322696.79000000004</v>
      </c>
      <c r="AE38" s="28">
        <v>675571.65</v>
      </c>
      <c r="AF38" s="28">
        <v>1615843.35</v>
      </c>
      <c r="AG38" s="37">
        <f t="shared" si="13"/>
        <v>139.18163972688907</v>
      </c>
      <c r="AH38" s="38">
        <f t="shared" si="14"/>
        <v>7.2453584391749075</v>
      </c>
      <c r="AI38" s="38">
        <f t="shared" si="15"/>
        <v>34.482359154929583</v>
      </c>
      <c r="AJ38" s="28" t="s">
        <v>1</v>
      </c>
    </row>
    <row r="39" spans="2:36" ht="15">
      <c r="B39" s="29" t="s">
        <v>56</v>
      </c>
      <c r="F39" s="27" t="s">
        <v>57</v>
      </c>
      <c r="G39" s="28">
        <v>4554792.96</v>
      </c>
      <c r="H39" s="28">
        <v>5882000</v>
      </c>
      <c r="I39" s="28">
        <v>104944.32000000001</v>
      </c>
      <c r="J39" s="28">
        <v>122630.63</v>
      </c>
      <c r="K39" s="28">
        <v>252132.91</v>
      </c>
      <c r="L39" s="28">
        <v>411623.18</v>
      </c>
      <c r="M39" s="36">
        <f t="shared" si="3"/>
        <v>147188.59</v>
      </c>
      <c r="N39" s="36">
        <f t="shared" si="4"/>
        <v>288992.55</v>
      </c>
      <c r="O39" s="28">
        <v>534831.16</v>
      </c>
      <c r="P39" s="28">
        <v>725641.57</v>
      </c>
      <c r="Q39" s="36">
        <f t="shared" si="5"/>
        <v>282698.25</v>
      </c>
      <c r="R39" s="36">
        <f t="shared" si="6"/>
        <v>314018.38999999996</v>
      </c>
      <c r="S39" s="28">
        <v>967805.99</v>
      </c>
      <c r="T39" s="28">
        <v>1025557.38</v>
      </c>
      <c r="U39" s="36">
        <f t="shared" si="7"/>
        <v>432974.82999999996</v>
      </c>
      <c r="V39" s="36">
        <f t="shared" si="8"/>
        <v>299915.81000000006</v>
      </c>
      <c r="W39" s="28">
        <v>1451523.35</v>
      </c>
      <c r="X39" s="28">
        <v>1333330.55</v>
      </c>
      <c r="Y39" s="36">
        <f t="shared" si="9"/>
        <v>483717.3600000001</v>
      </c>
      <c r="Z39" s="36">
        <f t="shared" si="10"/>
        <v>307773.17000000004</v>
      </c>
      <c r="AA39" s="28">
        <v>1589031.32</v>
      </c>
      <c r="AB39" s="28">
        <v>1677289.04</v>
      </c>
      <c r="AC39" s="36">
        <f t="shared" si="11"/>
        <v>137507.96999999997</v>
      </c>
      <c r="AD39" s="36">
        <f t="shared" si="12"/>
        <v>343958.49</v>
      </c>
      <c r="AE39" s="28">
        <v>1589031.32</v>
      </c>
      <c r="AF39" s="28">
        <v>1677289.04</v>
      </c>
      <c r="AG39" s="37">
        <f t="shared" si="13"/>
        <v>5.5541837904113791</v>
      </c>
      <c r="AH39" s="38">
        <f t="shared" si="14"/>
        <v>34.887015369409902</v>
      </c>
      <c r="AI39" s="38">
        <f t="shared" si="15"/>
        <v>28.515624617477048</v>
      </c>
      <c r="AJ39" s="28" t="s">
        <v>1</v>
      </c>
    </row>
    <row r="40" spans="2:36" ht="15">
      <c r="B40" s="29" t="s">
        <v>58</v>
      </c>
      <c r="F40" s="27" t="s">
        <v>59</v>
      </c>
      <c r="G40" s="28">
        <v>776686.45</v>
      </c>
      <c r="H40" s="28">
        <v>922000</v>
      </c>
      <c r="I40" s="28">
        <v>3786.26</v>
      </c>
      <c r="J40" s="28">
        <v>23172.21</v>
      </c>
      <c r="K40" s="28">
        <v>17363.43</v>
      </c>
      <c r="L40" s="28">
        <v>159014.85</v>
      </c>
      <c r="M40" s="36">
        <f t="shared" si="3"/>
        <v>13577.17</v>
      </c>
      <c r="N40" s="36">
        <f t="shared" si="4"/>
        <v>135842.64000000001</v>
      </c>
      <c r="O40" s="28">
        <v>127710.49</v>
      </c>
      <c r="P40" s="28">
        <v>162246.85</v>
      </c>
      <c r="Q40" s="36">
        <f t="shared" si="5"/>
        <v>110347.06</v>
      </c>
      <c r="R40" s="36">
        <f t="shared" si="6"/>
        <v>3232</v>
      </c>
      <c r="S40" s="28">
        <v>199808.21</v>
      </c>
      <c r="T40" s="28">
        <v>204041.77</v>
      </c>
      <c r="U40" s="36">
        <f t="shared" si="7"/>
        <v>72097.719999999987</v>
      </c>
      <c r="V40" s="36">
        <f t="shared" si="8"/>
        <v>41794.919999999984</v>
      </c>
      <c r="W40" s="28">
        <v>211421.1</v>
      </c>
      <c r="X40" s="28">
        <v>295874.37</v>
      </c>
      <c r="Y40" s="36">
        <f t="shared" si="9"/>
        <v>11612.890000000014</v>
      </c>
      <c r="Z40" s="36">
        <f t="shared" si="10"/>
        <v>91832.6</v>
      </c>
      <c r="AA40" s="28">
        <v>588479.67000000004</v>
      </c>
      <c r="AB40" s="28">
        <v>313672.61</v>
      </c>
      <c r="AC40" s="36">
        <f t="shared" si="11"/>
        <v>377058.57000000007</v>
      </c>
      <c r="AD40" s="36">
        <f t="shared" si="12"/>
        <v>17798.239999999991</v>
      </c>
      <c r="AE40" s="28">
        <v>588479.67000000004</v>
      </c>
      <c r="AF40" s="28">
        <v>313672.61</v>
      </c>
      <c r="AG40" s="37">
        <f t="shared" si="13"/>
        <v>-46.697800112619021</v>
      </c>
      <c r="AH40" s="38">
        <f t="shared" si="14"/>
        <v>75.767984622365958</v>
      </c>
      <c r="AI40" s="38">
        <f t="shared" si="15"/>
        <v>34.02089045553145</v>
      </c>
      <c r="AJ40" s="28" t="s">
        <v>1</v>
      </c>
    </row>
    <row r="41" spans="2:36" ht="15">
      <c r="B41" s="29" t="s">
        <v>60</v>
      </c>
      <c r="F41" s="27" t="s">
        <v>61</v>
      </c>
      <c r="G41" s="28">
        <v>7676649.4000000004</v>
      </c>
      <c r="H41" s="28">
        <v>14564000</v>
      </c>
      <c r="I41" s="28">
        <v>40197.620000000003</v>
      </c>
      <c r="J41" s="28">
        <v>12537.74</v>
      </c>
      <c r="K41" s="28">
        <v>255402.17</v>
      </c>
      <c r="L41" s="28">
        <v>733907.78</v>
      </c>
      <c r="M41" s="36">
        <f t="shared" si="3"/>
        <v>215204.55000000002</v>
      </c>
      <c r="N41" s="36">
        <f t="shared" si="4"/>
        <v>721370.04</v>
      </c>
      <c r="O41" s="28">
        <v>804076.86</v>
      </c>
      <c r="P41" s="28">
        <v>1231007.68</v>
      </c>
      <c r="Q41" s="36">
        <f t="shared" si="5"/>
        <v>548674.68999999994</v>
      </c>
      <c r="R41" s="36">
        <f t="shared" si="6"/>
        <v>497099.89999999991</v>
      </c>
      <c r="S41" s="28">
        <v>1416430.11</v>
      </c>
      <c r="T41" s="28">
        <v>1702578.23</v>
      </c>
      <c r="U41" s="36">
        <f t="shared" si="7"/>
        <v>612353.25000000012</v>
      </c>
      <c r="V41" s="36">
        <f t="shared" si="8"/>
        <v>471570.55000000005</v>
      </c>
      <c r="W41" s="28">
        <v>1782768.42</v>
      </c>
      <c r="X41" s="28">
        <v>2527428.65</v>
      </c>
      <c r="Y41" s="36">
        <f t="shared" si="9"/>
        <v>366338.30999999982</v>
      </c>
      <c r="Z41" s="36">
        <f t="shared" si="10"/>
        <v>824850.41999999993</v>
      </c>
      <c r="AA41" s="28">
        <v>2202078.48</v>
      </c>
      <c r="AB41" s="28">
        <v>3069176.26</v>
      </c>
      <c r="AC41" s="36">
        <f t="shared" si="11"/>
        <v>419310.06000000006</v>
      </c>
      <c r="AD41" s="36">
        <f t="shared" si="12"/>
        <v>541747.60999999987</v>
      </c>
      <c r="AE41" s="28">
        <v>2202078.48</v>
      </c>
      <c r="AF41" s="28">
        <v>3069176.26</v>
      </c>
      <c r="AG41" s="37">
        <f t="shared" si="13"/>
        <v>39.376334125929965</v>
      </c>
      <c r="AH41" s="38">
        <f t="shared" si="14"/>
        <v>28.685411632840751</v>
      </c>
      <c r="AI41" s="38">
        <f t="shared" si="15"/>
        <v>21.073717797308429</v>
      </c>
      <c r="AJ41" s="28" t="s">
        <v>1</v>
      </c>
    </row>
    <row r="42" spans="2:36" ht="15">
      <c r="B42" s="29" t="s">
        <v>62</v>
      </c>
      <c r="F42" s="27" t="s">
        <v>63</v>
      </c>
      <c r="G42" s="28">
        <v>720742.86</v>
      </c>
      <c r="H42" s="28">
        <v>459000</v>
      </c>
      <c r="I42" s="28">
        <v>3308.85</v>
      </c>
      <c r="J42" s="28">
        <v>14601.9</v>
      </c>
      <c r="K42" s="28">
        <v>95970.4</v>
      </c>
      <c r="L42" s="28">
        <v>24112.7</v>
      </c>
      <c r="M42" s="36">
        <f t="shared" si="3"/>
        <v>92661.549999999988</v>
      </c>
      <c r="N42" s="36">
        <f t="shared" si="4"/>
        <v>9510.8000000000011</v>
      </c>
      <c r="O42" s="28">
        <v>153930.82</v>
      </c>
      <c r="P42" s="28">
        <v>88090.53</v>
      </c>
      <c r="Q42" s="36">
        <f t="shared" si="5"/>
        <v>57960.420000000013</v>
      </c>
      <c r="R42" s="36">
        <f t="shared" si="6"/>
        <v>63977.83</v>
      </c>
      <c r="S42" s="28">
        <v>153930.82</v>
      </c>
      <c r="T42" s="28">
        <v>137566.88</v>
      </c>
      <c r="U42" s="36">
        <f t="shared" si="7"/>
        <v>0</v>
      </c>
      <c r="V42" s="36">
        <f t="shared" si="8"/>
        <v>49476.350000000006</v>
      </c>
      <c r="W42" s="28">
        <v>163865.62</v>
      </c>
      <c r="X42" s="28">
        <v>148675.13</v>
      </c>
      <c r="Y42" s="36">
        <f t="shared" si="9"/>
        <v>9934.7999999999884</v>
      </c>
      <c r="Z42" s="36">
        <f t="shared" si="10"/>
        <v>11108.25</v>
      </c>
      <c r="AA42" s="28">
        <v>186073.82</v>
      </c>
      <c r="AB42" s="28">
        <v>151117.73000000001</v>
      </c>
      <c r="AC42" s="36">
        <f t="shared" si="11"/>
        <v>22208.200000000012</v>
      </c>
      <c r="AD42" s="36">
        <f t="shared" si="12"/>
        <v>2442.6000000000058</v>
      </c>
      <c r="AE42" s="28">
        <v>186073.82</v>
      </c>
      <c r="AF42" s="28">
        <v>151117.73000000001</v>
      </c>
      <c r="AG42" s="37">
        <f t="shared" si="13"/>
        <v>-18.786140898273594</v>
      </c>
      <c r="AH42" s="38">
        <f t="shared" si="14"/>
        <v>25.816949473491835</v>
      </c>
      <c r="AI42" s="38">
        <f t="shared" si="15"/>
        <v>32.923252723311549</v>
      </c>
      <c r="AJ42" s="28" t="s">
        <v>1</v>
      </c>
    </row>
    <row r="43" spans="2:36" ht="15">
      <c r="B43" s="29" t="s">
        <v>64</v>
      </c>
      <c r="F43" s="27" t="s">
        <v>65</v>
      </c>
      <c r="G43" s="28">
        <v>820519.19</v>
      </c>
      <c r="H43" s="28">
        <v>1010000</v>
      </c>
      <c r="I43" s="28">
        <v>2336.4</v>
      </c>
      <c r="J43" s="28">
        <v>1250.8</v>
      </c>
      <c r="K43" s="28">
        <v>70298.5</v>
      </c>
      <c r="L43" s="28">
        <v>22112.3</v>
      </c>
      <c r="M43" s="36">
        <f t="shared" si="3"/>
        <v>67962.100000000006</v>
      </c>
      <c r="N43" s="36">
        <f t="shared" si="4"/>
        <v>20861.5</v>
      </c>
      <c r="O43" s="28">
        <v>145265.71</v>
      </c>
      <c r="P43" s="28">
        <v>30296.38</v>
      </c>
      <c r="Q43" s="36">
        <f t="shared" si="5"/>
        <v>74967.209999999992</v>
      </c>
      <c r="R43" s="36">
        <f t="shared" si="6"/>
        <v>8184.0800000000017</v>
      </c>
      <c r="S43" s="28">
        <v>265292.45</v>
      </c>
      <c r="T43" s="28">
        <v>278573.44</v>
      </c>
      <c r="U43" s="36">
        <f t="shared" si="7"/>
        <v>120026.74000000002</v>
      </c>
      <c r="V43" s="36">
        <f t="shared" si="8"/>
        <v>248277.06</v>
      </c>
      <c r="W43" s="28">
        <v>295724.61</v>
      </c>
      <c r="X43" s="28">
        <v>330219.68</v>
      </c>
      <c r="Y43" s="36">
        <f t="shared" si="9"/>
        <v>30432.159999999974</v>
      </c>
      <c r="Z43" s="36">
        <f t="shared" si="10"/>
        <v>51646.239999999991</v>
      </c>
      <c r="AA43" s="28">
        <v>304274.3</v>
      </c>
      <c r="AB43" s="28">
        <v>384117.12</v>
      </c>
      <c r="AC43" s="36">
        <f t="shared" si="11"/>
        <v>8549.6900000000023</v>
      </c>
      <c r="AD43" s="36">
        <f t="shared" si="12"/>
        <v>53897.440000000002</v>
      </c>
      <c r="AE43" s="28">
        <v>304274.3</v>
      </c>
      <c r="AF43" s="28">
        <v>384117.12</v>
      </c>
      <c r="AG43" s="37">
        <f t="shared" si="13"/>
        <v>26.24040873645918</v>
      </c>
      <c r="AH43" s="38">
        <f t="shared" si="14"/>
        <v>37.083142443018311</v>
      </c>
      <c r="AI43" s="38">
        <f t="shared" si="15"/>
        <v>38.031398019801983</v>
      </c>
      <c r="AJ43" s="28" t="s">
        <v>1</v>
      </c>
    </row>
    <row r="44" spans="2:36" ht="15">
      <c r="B44" s="29" t="s">
        <v>66</v>
      </c>
      <c r="F44" s="27" t="s">
        <v>67</v>
      </c>
      <c r="G44" s="28">
        <v>78135.5</v>
      </c>
      <c r="H44" s="28">
        <v>114000</v>
      </c>
      <c r="I44" s="28">
        <v>0</v>
      </c>
      <c r="J44" s="28">
        <v>0</v>
      </c>
      <c r="K44" s="28">
        <v>0</v>
      </c>
      <c r="L44" s="28">
        <v>1404.2</v>
      </c>
      <c r="M44" s="36">
        <f t="shared" si="3"/>
        <v>0</v>
      </c>
      <c r="N44" s="36">
        <f t="shared" si="4"/>
        <v>1404.2</v>
      </c>
      <c r="O44" s="28">
        <v>0</v>
      </c>
      <c r="P44" s="28">
        <v>9895.48</v>
      </c>
      <c r="Q44" s="36">
        <f t="shared" si="5"/>
        <v>0</v>
      </c>
      <c r="R44" s="36">
        <f t="shared" si="6"/>
        <v>8491.2799999999988</v>
      </c>
      <c r="S44" s="28">
        <v>20746.5</v>
      </c>
      <c r="T44" s="28">
        <v>11252.48</v>
      </c>
      <c r="U44" s="36">
        <f t="shared" si="7"/>
        <v>20746.5</v>
      </c>
      <c r="V44" s="36">
        <f t="shared" si="8"/>
        <v>1357</v>
      </c>
      <c r="W44" s="28">
        <v>22516.5</v>
      </c>
      <c r="X44" s="28">
        <v>11252.48</v>
      </c>
      <c r="Y44" s="36">
        <f t="shared" si="9"/>
        <v>1770</v>
      </c>
      <c r="Z44" s="36">
        <f t="shared" si="10"/>
        <v>0</v>
      </c>
      <c r="AA44" s="28">
        <v>22841</v>
      </c>
      <c r="AB44" s="28">
        <v>25387.11</v>
      </c>
      <c r="AC44" s="36">
        <f t="shared" si="11"/>
        <v>324.5</v>
      </c>
      <c r="AD44" s="36">
        <f t="shared" si="12"/>
        <v>14134.630000000001</v>
      </c>
      <c r="AE44" s="28">
        <v>22841</v>
      </c>
      <c r="AF44" s="28">
        <v>25387.11</v>
      </c>
      <c r="AG44" s="37">
        <f t="shared" si="13"/>
        <v>11.147103892123814</v>
      </c>
      <c r="AH44" s="38">
        <f t="shared" si="14"/>
        <v>29.232551145126095</v>
      </c>
      <c r="AI44" s="38">
        <f t="shared" si="15"/>
        <v>22.269394736842106</v>
      </c>
      <c r="AJ44" s="28" t="s">
        <v>1</v>
      </c>
    </row>
    <row r="45" spans="2:36" ht="15">
      <c r="B45" s="29" t="s">
        <v>68</v>
      </c>
      <c r="F45" s="27" t="s">
        <v>69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6">
        <f t="shared" si="3"/>
        <v>0</v>
      </c>
      <c r="N45" s="36">
        <f t="shared" si="4"/>
        <v>0</v>
      </c>
      <c r="O45" s="28">
        <v>0</v>
      </c>
      <c r="P45" s="28">
        <v>0</v>
      </c>
      <c r="Q45" s="36">
        <f t="shared" si="5"/>
        <v>0</v>
      </c>
      <c r="R45" s="36">
        <f t="shared" si="6"/>
        <v>0</v>
      </c>
      <c r="S45" s="28">
        <v>0</v>
      </c>
      <c r="T45" s="28">
        <v>0</v>
      </c>
      <c r="U45" s="36">
        <f t="shared" si="7"/>
        <v>0</v>
      </c>
      <c r="V45" s="36">
        <f t="shared" si="8"/>
        <v>0</v>
      </c>
      <c r="W45" s="28">
        <v>0</v>
      </c>
      <c r="X45" s="28">
        <v>0</v>
      </c>
      <c r="Y45" s="36">
        <f t="shared" si="9"/>
        <v>0</v>
      </c>
      <c r="Z45" s="36">
        <f t="shared" si="10"/>
        <v>0</v>
      </c>
      <c r="AA45" s="28">
        <v>0</v>
      </c>
      <c r="AB45" s="28">
        <v>0</v>
      </c>
      <c r="AC45" s="36">
        <f t="shared" si="11"/>
        <v>0</v>
      </c>
      <c r="AD45" s="36">
        <f t="shared" si="12"/>
        <v>0</v>
      </c>
      <c r="AE45" s="28">
        <v>0</v>
      </c>
      <c r="AF45" s="28">
        <v>0</v>
      </c>
      <c r="AG45" s="37">
        <f t="shared" si="13"/>
        <v>0</v>
      </c>
      <c r="AH45" s="38">
        <f t="shared" si="14"/>
        <v>0</v>
      </c>
      <c r="AI45" s="38">
        <f t="shared" si="15"/>
        <v>0</v>
      </c>
      <c r="AJ45" s="28" t="s">
        <v>1</v>
      </c>
    </row>
    <row r="46" spans="2:36" ht="15">
      <c r="B46" s="29" t="s">
        <v>70</v>
      </c>
      <c r="F46" s="25" t="s">
        <v>71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f t="shared" si="3"/>
        <v>0</v>
      </c>
      <c r="N46" s="26">
        <f t="shared" si="4"/>
        <v>0</v>
      </c>
      <c r="O46" s="26">
        <v>0</v>
      </c>
      <c r="P46" s="26">
        <v>0</v>
      </c>
      <c r="Q46" s="26">
        <f t="shared" si="5"/>
        <v>0</v>
      </c>
      <c r="R46" s="26">
        <f t="shared" si="6"/>
        <v>0</v>
      </c>
      <c r="S46" s="26">
        <v>0</v>
      </c>
      <c r="T46" s="26">
        <v>0</v>
      </c>
      <c r="U46" s="26">
        <f t="shared" si="7"/>
        <v>0</v>
      </c>
      <c r="V46" s="26">
        <f t="shared" si="8"/>
        <v>0</v>
      </c>
      <c r="W46" s="26">
        <v>0</v>
      </c>
      <c r="X46" s="26">
        <v>0</v>
      </c>
      <c r="Y46" s="26">
        <f t="shared" si="9"/>
        <v>0</v>
      </c>
      <c r="Z46" s="26">
        <f t="shared" si="10"/>
        <v>0</v>
      </c>
      <c r="AA46" s="26">
        <v>0</v>
      </c>
      <c r="AB46" s="26">
        <v>0</v>
      </c>
      <c r="AC46" s="26">
        <f t="shared" si="11"/>
        <v>0</v>
      </c>
      <c r="AD46" s="26">
        <f t="shared" si="12"/>
        <v>0</v>
      </c>
      <c r="AE46" s="26">
        <v>0</v>
      </c>
      <c r="AF46" s="26">
        <v>0</v>
      </c>
      <c r="AG46" s="1">
        <f t="shared" si="13"/>
        <v>0</v>
      </c>
      <c r="AH46" s="2">
        <f t="shared" si="14"/>
        <v>0</v>
      </c>
      <c r="AI46" s="2">
        <f t="shared" si="15"/>
        <v>0</v>
      </c>
      <c r="AJ46" s="26" t="s">
        <v>1</v>
      </c>
    </row>
    <row r="47" spans="2:36" ht="15">
      <c r="B47" s="29" t="s">
        <v>72</v>
      </c>
      <c r="F47" s="27" t="s">
        <v>73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6">
        <f t="shared" si="3"/>
        <v>0</v>
      </c>
      <c r="N47" s="36">
        <f t="shared" si="4"/>
        <v>0</v>
      </c>
      <c r="O47" s="28">
        <v>0</v>
      </c>
      <c r="P47" s="28">
        <v>0</v>
      </c>
      <c r="Q47" s="36">
        <f t="shared" si="5"/>
        <v>0</v>
      </c>
      <c r="R47" s="36">
        <f t="shared" si="6"/>
        <v>0</v>
      </c>
      <c r="S47" s="28">
        <v>0</v>
      </c>
      <c r="T47" s="28">
        <v>0</v>
      </c>
      <c r="U47" s="36">
        <f t="shared" si="7"/>
        <v>0</v>
      </c>
      <c r="V47" s="36">
        <f t="shared" si="8"/>
        <v>0</v>
      </c>
      <c r="W47" s="28">
        <v>0</v>
      </c>
      <c r="X47" s="28">
        <v>0</v>
      </c>
      <c r="Y47" s="36">
        <f t="shared" si="9"/>
        <v>0</v>
      </c>
      <c r="Z47" s="36">
        <f t="shared" si="10"/>
        <v>0</v>
      </c>
      <c r="AA47" s="28">
        <v>0</v>
      </c>
      <c r="AB47" s="28">
        <v>0</v>
      </c>
      <c r="AC47" s="36">
        <f t="shared" si="11"/>
        <v>0</v>
      </c>
      <c r="AD47" s="36">
        <f t="shared" si="12"/>
        <v>0</v>
      </c>
      <c r="AE47" s="28">
        <v>0</v>
      </c>
      <c r="AF47" s="28">
        <v>0</v>
      </c>
      <c r="AG47" s="37">
        <f t="shared" si="13"/>
        <v>0</v>
      </c>
      <c r="AH47" s="38">
        <f t="shared" si="14"/>
        <v>0</v>
      </c>
      <c r="AI47" s="38">
        <f t="shared" si="15"/>
        <v>0</v>
      </c>
      <c r="AJ47" s="28" t="s">
        <v>1</v>
      </c>
    </row>
    <row r="48" spans="2:36" ht="15">
      <c r="B48" s="29" t="s">
        <v>74</v>
      </c>
      <c r="F48" s="27" t="s">
        <v>75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36">
        <f t="shared" si="3"/>
        <v>0</v>
      </c>
      <c r="N48" s="36">
        <f t="shared" si="4"/>
        <v>0</v>
      </c>
      <c r="O48" s="28">
        <v>0</v>
      </c>
      <c r="P48" s="28">
        <v>0</v>
      </c>
      <c r="Q48" s="36">
        <f t="shared" si="5"/>
        <v>0</v>
      </c>
      <c r="R48" s="36">
        <f t="shared" si="6"/>
        <v>0</v>
      </c>
      <c r="S48" s="28">
        <v>0</v>
      </c>
      <c r="T48" s="28">
        <v>0</v>
      </c>
      <c r="U48" s="36">
        <f t="shared" si="7"/>
        <v>0</v>
      </c>
      <c r="V48" s="36">
        <f t="shared" si="8"/>
        <v>0</v>
      </c>
      <c r="W48" s="28">
        <v>0</v>
      </c>
      <c r="X48" s="28">
        <v>0</v>
      </c>
      <c r="Y48" s="36">
        <f t="shared" si="9"/>
        <v>0</v>
      </c>
      <c r="Z48" s="36">
        <f t="shared" si="10"/>
        <v>0</v>
      </c>
      <c r="AA48" s="28">
        <v>0</v>
      </c>
      <c r="AB48" s="28">
        <v>0</v>
      </c>
      <c r="AC48" s="36">
        <f t="shared" si="11"/>
        <v>0</v>
      </c>
      <c r="AD48" s="36">
        <f t="shared" si="12"/>
        <v>0</v>
      </c>
      <c r="AE48" s="28">
        <v>0</v>
      </c>
      <c r="AF48" s="28">
        <v>0</v>
      </c>
      <c r="AG48" s="37">
        <f t="shared" si="13"/>
        <v>0</v>
      </c>
      <c r="AH48" s="38">
        <f t="shared" si="14"/>
        <v>0</v>
      </c>
      <c r="AI48" s="38">
        <f t="shared" si="15"/>
        <v>0</v>
      </c>
      <c r="AJ48" s="28" t="s">
        <v>1</v>
      </c>
    </row>
    <row r="49" spans="2:36" ht="15">
      <c r="B49" s="29" t="s">
        <v>76</v>
      </c>
      <c r="F49" s="27" t="s">
        <v>77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6">
        <f t="shared" si="3"/>
        <v>0</v>
      </c>
      <c r="N49" s="36">
        <f t="shared" si="4"/>
        <v>0</v>
      </c>
      <c r="O49" s="28">
        <v>0</v>
      </c>
      <c r="P49" s="28">
        <v>0</v>
      </c>
      <c r="Q49" s="36">
        <f t="shared" si="5"/>
        <v>0</v>
      </c>
      <c r="R49" s="36">
        <f t="shared" si="6"/>
        <v>0</v>
      </c>
      <c r="S49" s="28">
        <v>0</v>
      </c>
      <c r="T49" s="28">
        <v>0</v>
      </c>
      <c r="U49" s="36">
        <f t="shared" si="7"/>
        <v>0</v>
      </c>
      <c r="V49" s="36">
        <f t="shared" si="8"/>
        <v>0</v>
      </c>
      <c r="W49" s="28">
        <v>0</v>
      </c>
      <c r="X49" s="28">
        <v>0</v>
      </c>
      <c r="Y49" s="36">
        <f t="shared" si="9"/>
        <v>0</v>
      </c>
      <c r="Z49" s="36">
        <f t="shared" si="10"/>
        <v>0</v>
      </c>
      <c r="AA49" s="28">
        <v>0</v>
      </c>
      <c r="AB49" s="28">
        <v>0</v>
      </c>
      <c r="AC49" s="36">
        <f t="shared" si="11"/>
        <v>0</v>
      </c>
      <c r="AD49" s="36">
        <f t="shared" si="12"/>
        <v>0</v>
      </c>
      <c r="AE49" s="28">
        <v>0</v>
      </c>
      <c r="AF49" s="28">
        <v>0</v>
      </c>
      <c r="AG49" s="37">
        <f t="shared" si="13"/>
        <v>0</v>
      </c>
      <c r="AH49" s="38">
        <f t="shared" si="14"/>
        <v>0</v>
      </c>
      <c r="AI49" s="38">
        <f t="shared" si="15"/>
        <v>0</v>
      </c>
      <c r="AJ49" s="28" t="s">
        <v>1</v>
      </c>
    </row>
    <row r="50" spans="2:36" ht="15">
      <c r="B50" s="29" t="s">
        <v>78</v>
      </c>
      <c r="F50" s="27" t="s">
        <v>79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6">
        <f t="shared" si="3"/>
        <v>0</v>
      </c>
      <c r="N50" s="36">
        <f t="shared" si="4"/>
        <v>0</v>
      </c>
      <c r="O50" s="28">
        <v>0</v>
      </c>
      <c r="P50" s="28">
        <v>0</v>
      </c>
      <c r="Q50" s="36">
        <f t="shared" si="5"/>
        <v>0</v>
      </c>
      <c r="R50" s="36">
        <f t="shared" si="6"/>
        <v>0</v>
      </c>
      <c r="S50" s="28">
        <v>0</v>
      </c>
      <c r="T50" s="28">
        <v>0</v>
      </c>
      <c r="U50" s="36">
        <f t="shared" si="7"/>
        <v>0</v>
      </c>
      <c r="V50" s="36">
        <f t="shared" si="8"/>
        <v>0</v>
      </c>
      <c r="W50" s="28">
        <v>0</v>
      </c>
      <c r="X50" s="28">
        <v>0</v>
      </c>
      <c r="Y50" s="36">
        <f t="shared" si="9"/>
        <v>0</v>
      </c>
      <c r="Z50" s="36">
        <f t="shared" si="10"/>
        <v>0</v>
      </c>
      <c r="AA50" s="28">
        <v>0</v>
      </c>
      <c r="AB50" s="28">
        <v>0</v>
      </c>
      <c r="AC50" s="36">
        <f t="shared" si="11"/>
        <v>0</v>
      </c>
      <c r="AD50" s="36">
        <f t="shared" si="12"/>
        <v>0</v>
      </c>
      <c r="AE50" s="28">
        <v>0</v>
      </c>
      <c r="AF50" s="28">
        <v>0</v>
      </c>
      <c r="AG50" s="37">
        <f t="shared" si="13"/>
        <v>0</v>
      </c>
      <c r="AH50" s="38">
        <f t="shared" si="14"/>
        <v>0</v>
      </c>
      <c r="AI50" s="38">
        <f t="shared" si="15"/>
        <v>0</v>
      </c>
      <c r="AJ50" s="28" t="s">
        <v>1</v>
      </c>
    </row>
    <row r="51" spans="2:36" ht="15">
      <c r="B51" s="29" t="s">
        <v>80</v>
      </c>
      <c r="F51" s="27" t="s">
        <v>81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6">
        <f t="shared" si="3"/>
        <v>0</v>
      </c>
      <c r="N51" s="36">
        <f t="shared" si="4"/>
        <v>0</v>
      </c>
      <c r="O51" s="28">
        <v>0</v>
      </c>
      <c r="P51" s="28">
        <v>0</v>
      </c>
      <c r="Q51" s="36">
        <f t="shared" si="5"/>
        <v>0</v>
      </c>
      <c r="R51" s="36">
        <f t="shared" si="6"/>
        <v>0</v>
      </c>
      <c r="S51" s="28">
        <v>0</v>
      </c>
      <c r="T51" s="28">
        <v>0</v>
      </c>
      <c r="U51" s="36">
        <f t="shared" si="7"/>
        <v>0</v>
      </c>
      <c r="V51" s="36">
        <f t="shared" si="8"/>
        <v>0</v>
      </c>
      <c r="W51" s="28">
        <v>0</v>
      </c>
      <c r="X51" s="28">
        <v>0</v>
      </c>
      <c r="Y51" s="36">
        <f t="shared" si="9"/>
        <v>0</v>
      </c>
      <c r="Z51" s="36">
        <f t="shared" si="10"/>
        <v>0</v>
      </c>
      <c r="AA51" s="28">
        <v>0</v>
      </c>
      <c r="AB51" s="28">
        <v>0</v>
      </c>
      <c r="AC51" s="36">
        <f t="shared" si="11"/>
        <v>0</v>
      </c>
      <c r="AD51" s="36">
        <f t="shared" si="12"/>
        <v>0</v>
      </c>
      <c r="AE51" s="28">
        <v>0</v>
      </c>
      <c r="AF51" s="28">
        <v>0</v>
      </c>
      <c r="AG51" s="37">
        <f t="shared" si="13"/>
        <v>0</v>
      </c>
      <c r="AH51" s="38">
        <f t="shared" si="14"/>
        <v>0</v>
      </c>
      <c r="AI51" s="38">
        <f t="shared" si="15"/>
        <v>0</v>
      </c>
      <c r="AJ51" s="28" t="s">
        <v>1</v>
      </c>
    </row>
    <row r="52" spans="2:36" ht="15">
      <c r="B52" s="29" t="s">
        <v>82</v>
      </c>
      <c r="F52" s="25" t="s">
        <v>83</v>
      </c>
      <c r="G52" s="26">
        <v>976096682.86000001</v>
      </c>
      <c r="H52" s="26">
        <v>428711000</v>
      </c>
      <c r="I52" s="26">
        <v>20944550.07</v>
      </c>
      <c r="J52" s="26">
        <v>25644000</v>
      </c>
      <c r="K52" s="26">
        <v>66016616.670000002</v>
      </c>
      <c r="L52" s="26">
        <v>64167814.390000001</v>
      </c>
      <c r="M52" s="26">
        <f t="shared" si="3"/>
        <v>45072066.600000001</v>
      </c>
      <c r="N52" s="26">
        <f t="shared" si="4"/>
        <v>38523814.390000001</v>
      </c>
      <c r="O52" s="26">
        <v>125855917.87</v>
      </c>
      <c r="P52" s="26">
        <v>145213135.09</v>
      </c>
      <c r="Q52" s="26">
        <f t="shared" si="5"/>
        <v>59839301.200000003</v>
      </c>
      <c r="R52" s="26">
        <f t="shared" si="6"/>
        <v>81045320.700000003</v>
      </c>
      <c r="S52" s="26">
        <v>178736617.87</v>
      </c>
      <c r="T52" s="26">
        <v>219563260.88999999</v>
      </c>
      <c r="U52" s="26">
        <f t="shared" si="7"/>
        <v>52880700</v>
      </c>
      <c r="V52" s="26">
        <f t="shared" si="8"/>
        <v>74350125.799999982</v>
      </c>
      <c r="W52" s="26">
        <v>268484617.87</v>
      </c>
      <c r="X52" s="26">
        <v>311928978.07999998</v>
      </c>
      <c r="Y52" s="26">
        <f t="shared" si="9"/>
        <v>89748000</v>
      </c>
      <c r="Z52" s="26">
        <f t="shared" si="10"/>
        <v>92365717.189999998</v>
      </c>
      <c r="AA52" s="26">
        <v>318008316.13999999</v>
      </c>
      <c r="AB52" s="26">
        <v>395866915.29000002</v>
      </c>
      <c r="AC52" s="26">
        <f t="shared" si="11"/>
        <v>49523698.269999981</v>
      </c>
      <c r="AD52" s="26">
        <f t="shared" si="12"/>
        <v>83937937.210000038</v>
      </c>
      <c r="AE52" s="26">
        <v>318008316.13999999</v>
      </c>
      <c r="AF52" s="26">
        <v>395866915.29000002</v>
      </c>
      <c r="AG52" s="1">
        <f t="shared" si="13"/>
        <v>24.483195941241853</v>
      </c>
      <c r="AH52" s="2">
        <f t="shared" si="14"/>
        <v>32.579591932248313</v>
      </c>
      <c r="AI52" s="2">
        <f t="shared" si="15"/>
        <v>92.338875207307495</v>
      </c>
      <c r="AJ52" s="26" t="s">
        <v>1</v>
      </c>
    </row>
    <row r="53" spans="2:36" ht="15">
      <c r="B53" s="29" t="s">
        <v>84</v>
      </c>
      <c r="F53" s="27" t="s">
        <v>85</v>
      </c>
      <c r="G53" s="28">
        <v>1906969.1</v>
      </c>
      <c r="H53" s="28">
        <v>2277000</v>
      </c>
      <c r="I53" s="28">
        <v>43229.29</v>
      </c>
      <c r="J53" s="28">
        <v>0</v>
      </c>
      <c r="K53" s="28">
        <v>481295.89</v>
      </c>
      <c r="L53" s="28">
        <v>888779.26</v>
      </c>
      <c r="M53" s="36">
        <f t="shared" si="3"/>
        <v>438066.60000000003</v>
      </c>
      <c r="N53" s="36">
        <f t="shared" si="4"/>
        <v>888779.26</v>
      </c>
      <c r="O53" s="28">
        <v>547805.69999999995</v>
      </c>
      <c r="P53" s="28">
        <v>888779.26</v>
      </c>
      <c r="Q53" s="36">
        <f t="shared" si="5"/>
        <v>66509.809999999939</v>
      </c>
      <c r="R53" s="36">
        <f t="shared" si="6"/>
        <v>0</v>
      </c>
      <c r="S53" s="28">
        <v>945505.7</v>
      </c>
      <c r="T53" s="28">
        <v>888779.26</v>
      </c>
      <c r="U53" s="36">
        <f t="shared" si="7"/>
        <v>397700</v>
      </c>
      <c r="V53" s="36">
        <f t="shared" si="8"/>
        <v>0</v>
      </c>
      <c r="W53" s="28">
        <v>945505.7</v>
      </c>
      <c r="X53" s="28">
        <v>957640.48</v>
      </c>
      <c r="Y53" s="36">
        <f t="shared" si="9"/>
        <v>0</v>
      </c>
      <c r="Z53" s="36">
        <f t="shared" si="10"/>
        <v>68861.219999999972</v>
      </c>
      <c r="AA53" s="28">
        <v>1001203.97</v>
      </c>
      <c r="AB53" s="28">
        <v>1292082.25</v>
      </c>
      <c r="AC53" s="36">
        <f t="shared" si="11"/>
        <v>55698.270000000019</v>
      </c>
      <c r="AD53" s="36">
        <f t="shared" si="12"/>
        <v>334441.77</v>
      </c>
      <c r="AE53" s="28">
        <v>1001203.97</v>
      </c>
      <c r="AF53" s="28">
        <v>1292082.25</v>
      </c>
      <c r="AG53" s="37">
        <f t="shared" si="13"/>
        <v>29.052849241099199</v>
      </c>
      <c r="AH53" s="38">
        <f t="shared" si="14"/>
        <v>52.502369860109418</v>
      </c>
      <c r="AI53" s="38">
        <f t="shared" si="15"/>
        <v>56.74493851559069</v>
      </c>
      <c r="AJ53" s="28" t="s">
        <v>1</v>
      </c>
    </row>
    <row r="54" spans="2:36" ht="15">
      <c r="B54" s="29" t="s">
        <v>86</v>
      </c>
      <c r="F54" s="27" t="s">
        <v>87</v>
      </c>
      <c r="G54" s="28">
        <v>665774000</v>
      </c>
      <c r="H54" s="28">
        <v>307038000</v>
      </c>
      <c r="I54" s="28">
        <v>18475000</v>
      </c>
      <c r="J54" s="28">
        <v>23890000</v>
      </c>
      <c r="K54" s="28">
        <v>58315000</v>
      </c>
      <c r="L54" s="28">
        <v>57800000</v>
      </c>
      <c r="M54" s="36">
        <f t="shared" si="3"/>
        <v>39840000</v>
      </c>
      <c r="N54" s="36">
        <f t="shared" si="4"/>
        <v>33910000</v>
      </c>
      <c r="O54" s="28">
        <v>98915000</v>
      </c>
      <c r="P54" s="28">
        <v>118035000</v>
      </c>
      <c r="Q54" s="36">
        <f t="shared" si="5"/>
        <v>40600000</v>
      </c>
      <c r="R54" s="36">
        <f t="shared" si="6"/>
        <v>60235000</v>
      </c>
      <c r="S54" s="28">
        <v>149055000</v>
      </c>
      <c r="T54" s="28">
        <v>183591000</v>
      </c>
      <c r="U54" s="36">
        <f t="shared" si="7"/>
        <v>50140000</v>
      </c>
      <c r="V54" s="36">
        <f t="shared" si="8"/>
        <v>65556000</v>
      </c>
      <c r="W54" s="28">
        <v>226990000</v>
      </c>
      <c r="X54" s="28">
        <v>269756952</v>
      </c>
      <c r="Y54" s="36">
        <f t="shared" si="9"/>
        <v>77935000</v>
      </c>
      <c r="Z54" s="36">
        <f t="shared" si="10"/>
        <v>86165952</v>
      </c>
      <c r="AA54" s="28">
        <v>261775000</v>
      </c>
      <c r="AB54" s="28">
        <v>335541112</v>
      </c>
      <c r="AC54" s="36">
        <f t="shared" si="11"/>
        <v>34785000</v>
      </c>
      <c r="AD54" s="36">
        <f t="shared" si="12"/>
        <v>65784160</v>
      </c>
      <c r="AE54" s="28">
        <v>261775000</v>
      </c>
      <c r="AF54" s="28">
        <v>335541112</v>
      </c>
      <c r="AG54" s="37">
        <f t="shared" si="13"/>
        <v>28.179204278483432</v>
      </c>
      <c r="AH54" s="38">
        <f t="shared" si="14"/>
        <v>39.318898004427929</v>
      </c>
      <c r="AI54" s="38">
        <f t="shared" si="15"/>
        <v>109.2832522358796</v>
      </c>
      <c r="AJ54" s="28" t="s">
        <v>1</v>
      </c>
    </row>
    <row r="55" spans="2:36" ht="15">
      <c r="B55" s="29" t="s">
        <v>88</v>
      </c>
      <c r="F55" s="27" t="s">
        <v>89</v>
      </c>
      <c r="G55" s="28">
        <v>269566900</v>
      </c>
      <c r="H55" s="28">
        <v>103233000</v>
      </c>
      <c r="I55" s="28">
        <v>2424000</v>
      </c>
      <c r="J55" s="28">
        <v>1754000</v>
      </c>
      <c r="K55" s="28">
        <v>7218000</v>
      </c>
      <c r="L55" s="28">
        <v>5476000</v>
      </c>
      <c r="M55" s="36">
        <f t="shared" si="3"/>
        <v>4794000</v>
      </c>
      <c r="N55" s="36">
        <f t="shared" si="4"/>
        <v>3722000</v>
      </c>
      <c r="O55" s="28">
        <v>22793000</v>
      </c>
      <c r="P55" s="28">
        <v>24262000</v>
      </c>
      <c r="Q55" s="36">
        <f t="shared" si="5"/>
        <v>15575000</v>
      </c>
      <c r="R55" s="36">
        <f t="shared" si="6"/>
        <v>18786000</v>
      </c>
      <c r="S55" s="28">
        <v>25136000</v>
      </c>
      <c r="T55" s="28">
        <v>29079000</v>
      </c>
      <c r="U55" s="36">
        <f t="shared" si="7"/>
        <v>2343000</v>
      </c>
      <c r="V55" s="36">
        <f t="shared" si="8"/>
        <v>4817000</v>
      </c>
      <c r="W55" s="28">
        <v>36949000</v>
      </c>
      <c r="X55" s="28">
        <v>34631416</v>
      </c>
      <c r="Y55" s="36">
        <f t="shared" si="9"/>
        <v>11813000</v>
      </c>
      <c r="Z55" s="36">
        <f t="shared" si="10"/>
        <v>5552416</v>
      </c>
      <c r="AA55" s="28">
        <v>51632000</v>
      </c>
      <c r="AB55" s="28">
        <v>50053690</v>
      </c>
      <c r="AC55" s="36">
        <f t="shared" si="11"/>
        <v>14683000</v>
      </c>
      <c r="AD55" s="36">
        <f t="shared" si="12"/>
        <v>15422274</v>
      </c>
      <c r="AE55" s="28">
        <v>51632000</v>
      </c>
      <c r="AF55" s="28">
        <v>50053690</v>
      </c>
      <c r="AG55" s="37">
        <f t="shared" si="13"/>
        <v>-3.0568445925007746</v>
      </c>
      <c r="AH55" s="38">
        <f t="shared" si="14"/>
        <v>19.153686895535024</v>
      </c>
      <c r="AI55" s="38">
        <f t="shared" si="15"/>
        <v>48.486133310084952</v>
      </c>
      <c r="AJ55" s="28" t="s">
        <v>1</v>
      </c>
    </row>
    <row r="56" spans="2:36" ht="15">
      <c r="B56" s="29" t="s">
        <v>90</v>
      </c>
      <c r="F56" s="27" t="s">
        <v>91</v>
      </c>
      <c r="G56" s="28">
        <v>35668304.560000002</v>
      </c>
      <c r="H56" s="28">
        <v>14757000</v>
      </c>
      <c r="I56" s="28">
        <v>0</v>
      </c>
      <c r="J56" s="28">
        <v>0</v>
      </c>
      <c r="K56" s="28">
        <v>0</v>
      </c>
      <c r="L56" s="28">
        <v>0</v>
      </c>
      <c r="M56" s="36">
        <f t="shared" ref="M56:M76" si="16">K56-I56</f>
        <v>0</v>
      </c>
      <c r="N56" s="36">
        <f t="shared" ref="N56:N76" si="17">L56-J56</f>
        <v>0</v>
      </c>
      <c r="O56" s="28">
        <v>3591720.72</v>
      </c>
      <c r="P56" s="28">
        <v>2021129.7</v>
      </c>
      <c r="Q56" s="36">
        <f t="shared" ref="Q56:Q76" si="18">O56-K56</f>
        <v>3591720.72</v>
      </c>
      <c r="R56" s="36">
        <f t="shared" ref="R56:R76" si="19">P56-L56</f>
        <v>2021129.7</v>
      </c>
      <c r="S56" s="28">
        <v>3591720.72</v>
      </c>
      <c r="T56" s="28">
        <v>5998255.5</v>
      </c>
      <c r="U56" s="36">
        <f t="shared" ref="U56:U76" si="20">S56-O56</f>
        <v>0</v>
      </c>
      <c r="V56" s="36">
        <f t="shared" ref="V56:V76" si="21">T56-P56</f>
        <v>3977125.8</v>
      </c>
      <c r="W56" s="28">
        <v>3591720.72</v>
      </c>
      <c r="X56" s="28">
        <v>5998255.5</v>
      </c>
      <c r="Y56" s="36">
        <f t="shared" ref="Y56:Y76" si="22">W56-S56</f>
        <v>0</v>
      </c>
      <c r="Z56" s="36">
        <f t="shared" ref="Z56:Z76" si="23">X56-T56</f>
        <v>0</v>
      </c>
      <c r="AA56" s="28">
        <v>3591720.72</v>
      </c>
      <c r="AB56" s="28">
        <v>8395316.9399999995</v>
      </c>
      <c r="AC56" s="36">
        <f t="shared" ref="AC56:AC76" si="24">AA56-W56</f>
        <v>0</v>
      </c>
      <c r="AD56" s="36">
        <f t="shared" ref="AD56:AD76" si="25">AB56-X56</f>
        <v>2397061.4399999995</v>
      </c>
      <c r="AE56" s="28">
        <v>3591720.72</v>
      </c>
      <c r="AF56" s="28">
        <v>8395316.9399999995</v>
      </c>
      <c r="AG56" s="37">
        <f t="shared" ref="AG56:AG76" si="26">IF(AF56=0,0,IF(AE56=0,0,(AF56-AE56)/AE56*100))</f>
        <v>133.74080543767886</v>
      </c>
      <c r="AH56" s="38">
        <f t="shared" ref="AH56:AH76" si="27">IF(AE56=0,0,IF(G56=0,0,AE56/G56*100))</f>
        <v>10.069782582343185</v>
      </c>
      <c r="AI56" s="38">
        <f t="shared" ref="AI56:AI76" si="28">IF(AF56=0,0,IF(H56=0,0,AF56/H56*100))</f>
        <v>56.890404147184384</v>
      </c>
      <c r="AJ56" s="28" t="s">
        <v>1</v>
      </c>
    </row>
    <row r="57" spans="2:36" ht="15">
      <c r="B57" s="29" t="s">
        <v>92</v>
      </c>
      <c r="F57" s="27" t="s">
        <v>93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36">
        <f t="shared" si="16"/>
        <v>0</v>
      </c>
      <c r="N57" s="36">
        <f t="shared" si="17"/>
        <v>0</v>
      </c>
      <c r="O57" s="28">
        <v>0</v>
      </c>
      <c r="P57" s="28">
        <v>0</v>
      </c>
      <c r="Q57" s="36">
        <f t="shared" si="18"/>
        <v>0</v>
      </c>
      <c r="R57" s="36">
        <f t="shared" si="19"/>
        <v>0</v>
      </c>
      <c r="S57" s="28">
        <v>0</v>
      </c>
      <c r="T57" s="28">
        <v>0</v>
      </c>
      <c r="U57" s="36">
        <f t="shared" si="20"/>
        <v>0</v>
      </c>
      <c r="V57" s="36">
        <f t="shared" si="21"/>
        <v>0</v>
      </c>
      <c r="W57" s="28">
        <v>0</v>
      </c>
      <c r="X57" s="28">
        <v>0</v>
      </c>
      <c r="Y57" s="36">
        <f t="shared" si="22"/>
        <v>0</v>
      </c>
      <c r="Z57" s="36">
        <f t="shared" si="23"/>
        <v>0</v>
      </c>
      <c r="AA57" s="28">
        <v>0</v>
      </c>
      <c r="AB57" s="28">
        <v>0</v>
      </c>
      <c r="AC57" s="36">
        <f t="shared" si="24"/>
        <v>0</v>
      </c>
      <c r="AD57" s="36">
        <f t="shared" si="25"/>
        <v>0</v>
      </c>
      <c r="AE57" s="28">
        <v>0</v>
      </c>
      <c r="AF57" s="28">
        <v>0</v>
      </c>
      <c r="AG57" s="37">
        <f t="shared" si="26"/>
        <v>0</v>
      </c>
      <c r="AH57" s="38">
        <f t="shared" si="27"/>
        <v>0</v>
      </c>
      <c r="AI57" s="38">
        <f t="shared" si="28"/>
        <v>0</v>
      </c>
      <c r="AJ57" s="28" t="s">
        <v>1</v>
      </c>
    </row>
    <row r="58" spans="2:36" ht="15">
      <c r="B58" s="29" t="s">
        <v>94</v>
      </c>
      <c r="F58" s="27" t="s">
        <v>95</v>
      </c>
      <c r="G58" s="28">
        <v>3180509.2</v>
      </c>
      <c r="H58" s="28">
        <v>1406000</v>
      </c>
      <c r="I58" s="28">
        <v>2320.7800000000002</v>
      </c>
      <c r="J58" s="28">
        <v>0</v>
      </c>
      <c r="K58" s="28">
        <v>2320.7800000000002</v>
      </c>
      <c r="L58" s="28">
        <v>3035.13</v>
      </c>
      <c r="M58" s="36">
        <f t="shared" si="16"/>
        <v>0</v>
      </c>
      <c r="N58" s="36">
        <f t="shared" si="17"/>
        <v>3035.13</v>
      </c>
      <c r="O58" s="28">
        <v>8391.4500000000007</v>
      </c>
      <c r="P58" s="28">
        <v>6226.13</v>
      </c>
      <c r="Q58" s="36">
        <f t="shared" si="18"/>
        <v>6070.67</v>
      </c>
      <c r="R58" s="36">
        <f t="shared" si="19"/>
        <v>3191</v>
      </c>
      <c r="S58" s="28">
        <v>8391.4500000000007</v>
      </c>
      <c r="T58" s="28">
        <v>6226.13</v>
      </c>
      <c r="U58" s="36">
        <f t="shared" si="20"/>
        <v>0</v>
      </c>
      <c r="V58" s="36">
        <f t="shared" si="21"/>
        <v>0</v>
      </c>
      <c r="W58" s="28">
        <v>8391.4500000000007</v>
      </c>
      <c r="X58" s="28">
        <v>584714.1</v>
      </c>
      <c r="Y58" s="36">
        <f t="shared" si="22"/>
        <v>0</v>
      </c>
      <c r="Z58" s="36">
        <f t="shared" si="23"/>
        <v>578487.97</v>
      </c>
      <c r="AA58" s="28">
        <v>8391.4500000000007</v>
      </c>
      <c r="AB58" s="28">
        <v>584714.1</v>
      </c>
      <c r="AC58" s="36">
        <f t="shared" si="24"/>
        <v>0</v>
      </c>
      <c r="AD58" s="36">
        <f t="shared" si="25"/>
        <v>0</v>
      </c>
      <c r="AE58" s="28">
        <v>8391.4500000000007</v>
      </c>
      <c r="AF58" s="28">
        <v>584714.1</v>
      </c>
      <c r="AG58" s="37">
        <f t="shared" si="26"/>
        <v>6867.9745455195462</v>
      </c>
      <c r="AH58" s="38">
        <f t="shared" si="27"/>
        <v>0.26383982791183247</v>
      </c>
      <c r="AI58" s="38">
        <f t="shared" si="28"/>
        <v>41.587062588904693</v>
      </c>
      <c r="AJ58" s="28" t="s">
        <v>1</v>
      </c>
    </row>
    <row r="59" spans="2:36" ht="15">
      <c r="B59" s="29" t="s">
        <v>96</v>
      </c>
      <c r="F59" s="27" t="s">
        <v>97</v>
      </c>
      <c r="G59" s="28">
        <v>0</v>
      </c>
      <c r="H59" s="28">
        <v>0</v>
      </c>
      <c r="I59" s="30">
        <v>0</v>
      </c>
      <c r="J59" s="28">
        <v>0</v>
      </c>
      <c r="K59" s="31">
        <v>0</v>
      </c>
      <c r="L59" s="31">
        <v>0</v>
      </c>
      <c r="M59" s="36">
        <f t="shared" si="16"/>
        <v>0</v>
      </c>
      <c r="N59" s="36">
        <f t="shared" si="17"/>
        <v>0</v>
      </c>
      <c r="O59" s="31">
        <v>0</v>
      </c>
      <c r="P59" s="31">
        <v>0</v>
      </c>
      <c r="Q59" s="36">
        <f t="shared" si="18"/>
        <v>0</v>
      </c>
      <c r="R59" s="36">
        <f t="shared" si="19"/>
        <v>0</v>
      </c>
      <c r="S59" s="31">
        <v>0</v>
      </c>
      <c r="T59" s="31">
        <v>0</v>
      </c>
      <c r="U59" s="36">
        <f t="shared" si="20"/>
        <v>0</v>
      </c>
      <c r="V59" s="36">
        <f t="shared" si="21"/>
        <v>0</v>
      </c>
      <c r="W59" s="31">
        <v>0</v>
      </c>
      <c r="X59" s="31">
        <v>0</v>
      </c>
      <c r="Y59" s="36">
        <f t="shared" si="22"/>
        <v>0</v>
      </c>
      <c r="Z59" s="36">
        <f t="shared" si="23"/>
        <v>0</v>
      </c>
      <c r="AA59" s="31">
        <v>0</v>
      </c>
      <c r="AB59" s="31">
        <v>0</v>
      </c>
      <c r="AC59" s="36">
        <f t="shared" si="24"/>
        <v>0</v>
      </c>
      <c r="AD59" s="36">
        <f t="shared" si="25"/>
        <v>0</v>
      </c>
      <c r="AE59" s="30">
        <v>0</v>
      </c>
      <c r="AF59" s="28">
        <v>0</v>
      </c>
      <c r="AG59" s="37">
        <f t="shared" si="26"/>
        <v>0</v>
      </c>
      <c r="AH59" s="38">
        <f t="shared" si="27"/>
        <v>0</v>
      </c>
      <c r="AI59" s="38">
        <f t="shared" si="28"/>
        <v>0</v>
      </c>
      <c r="AJ59" s="30" t="s">
        <v>1</v>
      </c>
    </row>
    <row r="60" spans="2:36" ht="15">
      <c r="B60" s="29" t="s">
        <v>98</v>
      </c>
      <c r="F60" s="25" t="s">
        <v>99</v>
      </c>
      <c r="G60" s="26">
        <v>323350116.18000001</v>
      </c>
      <c r="H60" s="26">
        <v>417553000</v>
      </c>
      <c r="I60" s="26">
        <v>0</v>
      </c>
      <c r="J60" s="26">
        <v>0</v>
      </c>
      <c r="K60" s="26">
        <v>80431.73</v>
      </c>
      <c r="L60" s="26">
        <v>1490349.67</v>
      </c>
      <c r="M60" s="26">
        <f t="shared" si="16"/>
        <v>80431.73</v>
      </c>
      <c r="N60" s="26">
        <f t="shared" si="17"/>
        <v>1490349.67</v>
      </c>
      <c r="O60" s="26">
        <v>9834838.5500000007</v>
      </c>
      <c r="P60" s="26">
        <v>13981745.65</v>
      </c>
      <c r="Q60" s="26">
        <f t="shared" si="18"/>
        <v>9754406.8200000003</v>
      </c>
      <c r="R60" s="26">
        <f t="shared" si="19"/>
        <v>12491395.98</v>
      </c>
      <c r="S60" s="26">
        <v>19316308.129999999</v>
      </c>
      <c r="T60" s="26">
        <v>21372279.629999999</v>
      </c>
      <c r="U60" s="26">
        <f t="shared" si="20"/>
        <v>9481469.5799999982</v>
      </c>
      <c r="V60" s="26">
        <f t="shared" si="21"/>
        <v>7390533.9799999986</v>
      </c>
      <c r="W60" s="26">
        <v>34606478.789999999</v>
      </c>
      <c r="X60" s="26">
        <v>38607828.689999998</v>
      </c>
      <c r="Y60" s="26">
        <f t="shared" si="22"/>
        <v>15290170.66</v>
      </c>
      <c r="Z60" s="26">
        <f t="shared" si="23"/>
        <v>17235549.059999999</v>
      </c>
      <c r="AA60" s="26">
        <v>47427605.100000001</v>
      </c>
      <c r="AB60" s="26">
        <v>58741046.590000004</v>
      </c>
      <c r="AC60" s="26">
        <f t="shared" si="24"/>
        <v>12821126.310000002</v>
      </c>
      <c r="AD60" s="26">
        <f t="shared" si="25"/>
        <v>20133217.900000006</v>
      </c>
      <c r="AE60" s="26">
        <v>47427605.100000001</v>
      </c>
      <c r="AF60" s="26">
        <v>58741046.590000004</v>
      </c>
      <c r="AG60" s="1">
        <f t="shared" si="26"/>
        <v>23.854127709265256</v>
      </c>
      <c r="AH60" s="2">
        <f t="shared" si="27"/>
        <v>14.66757014356487</v>
      </c>
      <c r="AI60" s="2">
        <f t="shared" si="28"/>
        <v>14.067925889647542</v>
      </c>
      <c r="AJ60" s="26" t="s">
        <v>1</v>
      </c>
    </row>
    <row r="61" spans="2:36" ht="15">
      <c r="B61" s="29" t="s">
        <v>100</v>
      </c>
      <c r="F61" s="27" t="s">
        <v>101</v>
      </c>
      <c r="G61" s="32">
        <v>537823.93999999994</v>
      </c>
      <c r="H61" s="32">
        <v>1500000</v>
      </c>
      <c r="I61" s="32">
        <v>0</v>
      </c>
      <c r="J61" s="32">
        <v>0</v>
      </c>
      <c r="K61" s="32">
        <v>0</v>
      </c>
      <c r="L61" s="32">
        <v>0</v>
      </c>
      <c r="M61" s="36">
        <f t="shared" si="16"/>
        <v>0</v>
      </c>
      <c r="N61" s="36">
        <f t="shared" si="17"/>
        <v>0</v>
      </c>
      <c r="O61" s="32">
        <v>0</v>
      </c>
      <c r="P61" s="32">
        <v>9729100</v>
      </c>
      <c r="Q61" s="36">
        <f t="shared" si="18"/>
        <v>0</v>
      </c>
      <c r="R61" s="36">
        <f t="shared" si="19"/>
        <v>9729100</v>
      </c>
      <c r="S61" s="32">
        <v>0</v>
      </c>
      <c r="T61" s="32">
        <v>9783074.3000000007</v>
      </c>
      <c r="U61" s="36">
        <f t="shared" si="20"/>
        <v>0</v>
      </c>
      <c r="V61" s="36">
        <f t="shared" si="21"/>
        <v>53974.300000000745</v>
      </c>
      <c r="W61" s="32">
        <v>0</v>
      </c>
      <c r="X61" s="32">
        <v>9783074.3000000007</v>
      </c>
      <c r="Y61" s="36">
        <f t="shared" si="22"/>
        <v>0</v>
      </c>
      <c r="Z61" s="36">
        <f t="shared" si="23"/>
        <v>0</v>
      </c>
      <c r="AA61" s="32">
        <v>50740</v>
      </c>
      <c r="AB61" s="32">
        <v>9783074.3000000007</v>
      </c>
      <c r="AC61" s="36">
        <f t="shared" si="24"/>
        <v>50740</v>
      </c>
      <c r="AD61" s="36">
        <f t="shared" si="25"/>
        <v>0</v>
      </c>
      <c r="AE61" s="32">
        <v>50740</v>
      </c>
      <c r="AF61" s="32">
        <v>9783074.3000000007</v>
      </c>
      <c r="AG61" s="37">
        <f t="shared" si="26"/>
        <v>19180.792865589279</v>
      </c>
      <c r="AH61" s="38">
        <f t="shared" si="27"/>
        <v>9.4343141363324214</v>
      </c>
      <c r="AI61" s="38">
        <f t="shared" si="28"/>
        <v>652.20495333333338</v>
      </c>
      <c r="AJ61" s="32" t="s">
        <v>1</v>
      </c>
    </row>
    <row r="62" spans="2:36" ht="15">
      <c r="B62" s="29" t="s">
        <v>102</v>
      </c>
      <c r="F62" s="27" t="s">
        <v>103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6">
        <f t="shared" si="16"/>
        <v>0</v>
      </c>
      <c r="N62" s="36">
        <f t="shared" si="17"/>
        <v>0</v>
      </c>
      <c r="O62" s="32">
        <v>0</v>
      </c>
      <c r="P62" s="32">
        <v>0</v>
      </c>
      <c r="Q62" s="36">
        <f t="shared" si="18"/>
        <v>0</v>
      </c>
      <c r="R62" s="36">
        <f t="shared" si="19"/>
        <v>0</v>
      </c>
      <c r="S62" s="32">
        <v>0</v>
      </c>
      <c r="T62" s="32">
        <v>0</v>
      </c>
      <c r="U62" s="36">
        <f t="shared" si="20"/>
        <v>0</v>
      </c>
      <c r="V62" s="36">
        <f t="shared" si="21"/>
        <v>0</v>
      </c>
      <c r="W62" s="32">
        <v>0</v>
      </c>
      <c r="X62" s="32">
        <v>0</v>
      </c>
      <c r="Y62" s="36">
        <f t="shared" si="22"/>
        <v>0</v>
      </c>
      <c r="Z62" s="36">
        <f t="shared" si="23"/>
        <v>0</v>
      </c>
      <c r="AA62" s="32">
        <v>0</v>
      </c>
      <c r="AB62" s="32">
        <v>0</v>
      </c>
      <c r="AC62" s="36">
        <f t="shared" si="24"/>
        <v>0</v>
      </c>
      <c r="AD62" s="36">
        <f t="shared" si="25"/>
        <v>0</v>
      </c>
      <c r="AE62" s="32">
        <v>0</v>
      </c>
      <c r="AF62" s="32">
        <v>0</v>
      </c>
      <c r="AG62" s="37">
        <f t="shared" si="26"/>
        <v>0</v>
      </c>
      <c r="AH62" s="38">
        <f t="shared" si="27"/>
        <v>0</v>
      </c>
      <c r="AI62" s="38">
        <f t="shared" si="28"/>
        <v>0</v>
      </c>
      <c r="AJ62" s="32" t="s">
        <v>1</v>
      </c>
    </row>
    <row r="63" spans="2:36" ht="15">
      <c r="B63" s="29" t="s">
        <v>104</v>
      </c>
      <c r="F63" s="27" t="s">
        <v>105</v>
      </c>
      <c r="G63" s="32">
        <v>93220</v>
      </c>
      <c r="H63" s="32">
        <v>200000</v>
      </c>
      <c r="I63" s="32">
        <v>0</v>
      </c>
      <c r="J63" s="32">
        <v>0</v>
      </c>
      <c r="K63" s="32">
        <v>0</v>
      </c>
      <c r="L63" s="32">
        <v>0</v>
      </c>
      <c r="M63" s="36">
        <f t="shared" si="16"/>
        <v>0</v>
      </c>
      <c r="N63" s="36">
        <f t="shared" si="17"/>
        <v>0</v>
      </c>
      <c r="O63" s="32">
        <v>0</v>
      </c>
      <c r="P63" s="32">
        <v>0</v>
      </c>
      <c r="Q63" s="36">
        <f t="shared" si="18"/>
        <v>0</v>
      </c>
      <c r="R63" s="36">
        <f t="shared" si="19"/>
        <v>0</v>
      </c>
      <c r="S63" s="32">
        <v>0</v>
      </c>
      <c r="T63" s="32">
        <v>0</v>
      </c>
      <c r="U63" s="36">
        <f t="shared" si="20"/>
        <v>0</v>
      </c>
      <c r="V63" s="36">
        <f t="shared" si="21"/>
        <v>0</v>
      </c>
      <c r="W63" s="32">
        <v>50740</v>
      </c>
      <c r="X63" s="32">
        <v>0</v>
      </c>
      <c r="Y63" s="36">
        <f t="shared" si="22"/>
        <v>50740</v>
      </c>
      <c r="Z63" s="36">
        <f t="shared" si="23"/>
        <v>0</v>
      </c>
      <c r="AA63" s="32">
        <v>50740</v>
      </c>
      <c r="AB63" s="32">
        <v>0</v>
      </c>
      <c r="AC63" s="36">
        <f t="shared" si="24"/>
        <v>0</v>
      </c>
      <c r="AD63" s="36">
        <f t="shared" si="25"/>
        <v>0</v>
      </c>
      <c r="AE63" s="32">
        <v>50740</v>
      </c>
      <c r="AF63" s="32">
        <v>0</v>
      </c>
      <c r="AG63" s="37">
        <f t="shared" si="26"/>
        <v>0</v>
      </c>
      <c r="AH63" s="38">
        <f t="shared" si="27"/>
        <v>54.430379746835442</v>
      </c>
      <c r="AI63" s="38">
        <f t="shared" si="28"/>
        <v>0</v>
      </c>
      <c r="AJ63" s="32" t="s">
        <v>1</v>
      </c>
    </row>
    <row r="64" spans="2:36" ht="15">
      <c r="B64" s="29" t="s">
        <v>106</v>
      </c>
      <c r="F64" s="27" t="s">
        <v>107</v>
      </c>
      <c r="G64" s="32">
        <v>3173385.98</v>
      </c>
      <c r="H64" s="32">
        <v>1000000</v>
      </c>
      <c r="I64" s="32">
        <v>0</v>
      </c>
      <c r="J64" s="32">
        <v>0</v>
      </c>
      <c r="K64" s="32">
        <v>0</v>
      </c>
      <c r="L64" s="32">
        <v>0</v>
      </c>
      <c r="M64" s="36">
        <f t="shared" si="16"/>
        <v>0</v>
      </c>
      <c r="N64" s="36">
        <f t="shared" si="17"/>
        <v>0</v>
      </c>
      <c r="O64" s="32">
        <v>0</v>
      </c>
      <c r="P64" s="32">
        <v>7619.15</v>
      </c>
      <c r="Q64" s="36">
        <f t="shared" si="18"/>
        <v>0</v>
      </c>
      <c r="R64" s="36">
        <f t="shared" si="19"/>
        <v>7619.15</v>
      </c>
      <c r="S64" s="32">
        <v>0</v>
      </c>
      <c r="T64" s="32">
        <v>235289.98</v>
      </c>
      <c r="U64" s="36">
        <f t="shared" si="20"/>
        <v>0</v>
      </c>
      <c r="V64" s="36">
        <f t="shared" si="21"/>
        <v>227670.83000000002</v>
      </c>
      <c r="W64" s="32">
        <v>430129</v>
      </c>
      <c r="X64" s="32">
        <v>863484.06</v>
      </c>
      <c r="Y64" s="36">
        <f t="shared" si="22"/>
        <v>430129</v>
      </c>
      <c r="Z64" s="36">
        <f t="shared" si="23"/>
        <v>628194.08000000007</v>
      </c>
      <c r="AA64" s="32">
        <v>2375167.88</v>
      </c>
      <c r="AB64" s="32">
        <v>863484.06</v>
      </c>
      <c r="AC64" s="36">
        <f t="shared" si="24"/>
        <v>1945038.88</v>
      </c>
      <c r="AD64" s="36">
        <f t="shared" si="25"/>
        <v>0</v>
      </c>
      <c r="AE64" s="32">
        <v>2375167.88</v>
      </c>
      <c r="AF64" s="32">
        <v>863484.06</v>
      </c>
      <c r="AG64" s="37">
        <f t="shared" si="26"/>
        <v>-63.645346197591721</v>
      </c>
      <c r="AH64" s="38">
        <f t="shared" si="27"/>
        <v>74.846485582570068</v>
      </c>
      <c r="AI64" s="38">
        <f t="shared" si="28"/>
        <v>86.348406000000011</v>
      </c>
      <c r="AJ64" s="32" t="s">
        <v>1</v>
      </c>
    </row>
    <row r="65" spans="2:36" ht="15">
      <c r="B65" s="29" t="s">
        <v>108</v>
      </c>
      <c r="F65" s="27" t="s">
        <v>109</v>
      </c>
      <c r="G65" s="32">
        <v>318048266.25999999</v>
      </c>
      <c r="H65" s="32">
        <v>414353000</v>
      </c>
      <c r="I65" s="32">
        <v>0</v>
      </c>
      <c r="J65" s="32">
        <v>0</v>
      </c>
      <c r="K65" s="32">
        <v>80431.73</v>
      </c>
      <c r="L65" s="32">
        <v>1490349.67</v>
      </c>
      <c r="M65" s="36">
        <f t="shared" si="16"/>
        <v>80431.73</v>
      </c>
      <c r="N65" s="36">
        <f t="shared" si="17"/>
        <v>1490349.67</v>
      </c>
      <c r="O65" s="32">
        <v>9834838.5500000007</v>
      </c>
      <c r="P65" s="32">
        <v>4195026.5</v>
      </c>
      <c r="Q65" s="36">
        <f t="shared" si="18"/>
        <v>9754406.8200000003</v>
      </c>
      <c r="R65" s="36">
        <f t="shared" si="19"/>
        <v>2704676.83</v>
      </c>
      <c r="S65" s="32">
        <v>19316308.129999999</v>
      </c>
      <c r="T65" s="32">
        <v>11163819.789999999</v>
      </c>
      <c r="U65" s="36">
        <f t="shared" si="20"/>
        <v>9481469.5799999982</v>
      </c>
      <c r="V65" s="36">
        <f t="shared" si="21"/>
        <v>6968793.2899999991</v>
      </c>
      <c r="W65" s="32">
        <v>34125609.789999999</v>
      </c>
      <c r="X65" s="32">
        <v>27771174.77</v>
      </c>
      <c r="Y65" s="36">
        <f t="shared" si="22"/>
        <v>14809301.66</v>
      </c>
      <c r="Z65" s="36">
        <f t="shared" si="23"/>
        <v>16607354.98</v>
      </c>
      <c r="AA65" s="32">
        <v>44950957.219999999</v>
      </c>
      <c r="AB65" s="32">
        <v>47904392.670000002</v>
      </c>
      <c r="AC65" s="36">
        <f t="shared" si="24"/>
        <v>10825347.43</v>
      </c>
      <c r="AD65" s="36">
        <f t="shared" si="25"/>
        <v>20133217.900000002</v>
      </c>
      <c r="AE65" s="32">
        <v>44950957.219999999</v>
      </c>
      <c r="AF65" s="32">
        <v>47904392.670000002</v>
      </c>
      <c r="AG65" s="37">
        <f t="shared" si="26"/>
        <v>6.5703505167759424</v>
      </c>
      <c r="AH65" s="38">
        <f t="shared" si="27"/>
        <v>14.133375964783038</v>
      </c>
      <c r="AI65" s="38">
        <f t="shared" si="28"/>
        <v>11.561251558453781</v>
      </c>
      <c r="AJ65" s="32" t="s">
        <v>1</v>
      </c>
    </row>
    <row r="66" spans="2:36" ht="15">
      <c r="B66" s="29" t="s">
        <v>110</v>
      </c>
      <c r="F66" s="27" t="s">
        <v>111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6">
        <f t="shared" si="16"/>
        <v>0</v>
      </c>
      <c r="N66" s="36">
        <f t="shared" si="17"/>
        <v>0</v>
      </c>
      <c r="O66" s="32">
        <v>0</v>
      </c>
      <c r="P66" s="32">
        <v>0</v>
      </c>
      <c r="Q66" s="36">
        <f t="shared" si="18"/>
        <v>0</v>
      </c>
      <c r="R66" s="36">
        <f t="shared" si="19"/>
        <v>0</v>
      </c>
      <c r="S66" s="32">
        <v>0</v>
      </c>
      <c r="T66" s="32">
        <v>0</v>
      </c>
      <c r="U66" s="36">
        <f t="shared" si="20"/>
        <v>0</v>
      </c>
      <c r="V66" s="36">
        <f t="shared" si="21"/>
        <v>0</v>
      </c>
      <c r="W66" s="32">
        <v>0</v>
      </c>
      <c r="X66" s="32">
        <v>0</v>
      </c>
      <c r="Y66" s="36">
        <f t="shared" si="22"/>
        <v>0</v>
      </c>
      <c r="Z66" s="36">
        <f t="shared" si="23"/>
        <v>0</v>
      </c>
      <c r="AA66" s="32">
        <v>0</v>
      </c>
      <c r="AB66" s="32">
        <v>0</v>
      </c>
      <c r="AC66" s="36">
        <f t="shared" si="24"/>
        <v>0</v>
      </c>
      <c r="AD66" s="36">
        <f t="shared" si="25"/>
        <v>0</v>
      </c>
      <c r="AE66" s="32">
        <v>0</v>
      </c>
      <c r="AF66" s="32">
        <v>0</v>
      </c>
      <c r="AG66" s="37">
        <f t="shared" si="26"/>
        <v>0</v>
      </c>
      <c r="AH66" s="38">
        <f t="shared" si="27"/>
        <v>0</v>
      </c>
      <c r="AI66" s="38">
        <f t="shared" si="28"/>
        <v>0</v>
      </c>
      <c r="AJ66" s="32" t="s">
        <v>1</v>
      </c>
    </row>
    <row r="67" spans="2:36" ht="15">
      <c r="B67" s="29" t="s">
        <v>112</v>
      </c>
      <c r="F67" s="27" t="s">
        <v>113</v>
      </c>
      <c r="G67" s="32">
        <v>1497420</v>
      </c>
      <c r="H67" s="32">
        <v>500000</v>
      </c>
      <c r="I67" s="32">
        <v>0</v>
      </c>
      <c r="J67" s="32">
        <v>0</v>
      </c>
      <c r="K67" s="32">
        <v>0</v>
      </c>
      <c r="L67" s="32">
        <v>0</v>
      </c>
      <c r="M67" s="36">
        <f t="shared" si="16"/>
        <v>0</v>
      </c>
      <c r="N67" s="36">
        <f t="shared" si="17"/>
        <v>0</v>
      </c>
      <c r="O67" s="32">
        <v>0</v>
      </c>
      <c r="P67" s="32">
        <v>50000</v>
      </c>
      <c r="Q67" s="36">
        <f t="shared" si="18"/>
        <v>0</v>
      </c>
      <c r="R67" s="36">
        <f t="shared" si="19"/>
        <v>50000</v>
      </c>
      <c r="S67" s="32">
        <v>0</v>
      </c>
      <c r="T67" s="32">
        <v>190095.56</v>
      </c>
      <c r="U67" s="36">
        <f t="shared" si="20"/>
        <v>0</v>
      </c>
      <c r="V67" s="36">
        <f t="shared" si="21"/>
        <v>140095.56</v>
      </c>
      <c r="W67" s="32">
        <v>0</v>
      </c>
      <c r="X67" s="32">
        <v>190095.56</v>
      </c>
      <c r="Y67" s="36">
        <f t="shared" si="22"/>
        <v>0</v>
      </c>
      <c r="Z67" s="36">
        <f t="shared" si="23"/>
        <v>0</v>
      </c>
      <c r="AA67" s="32">
        <v>0</v>
      </c>
      <c r="AB67" s="32">
        <v>190095.56</v>
      </c>
      <c r="AC67" s="36">
        <f t="shared" si="24"/>
        <v>0</v>
      </c>
      <c r="AD67" s="36">
        <f t="shared" si="25"/>
        <v>0</v>
      </c>
      <c r="AE67" s="32">
        <v>0</v>
      </c>
      <c r="AF67" s="32">
        <v>190095.56</v>
      </c>
      <c r="AG67" s="37">
        <f t="shared" si="26"/>
        <v>0</v>
      </c>
      <c r="AH67" s="38">
        <f t="shared" si="27"/>
        <v>0</v>
      </c>
      <c r="AI67" s="38">
        <f t="shared" si="28"/>
        <v>38.019112</v>
      </c>
      <c r="AJ67" s="32" t="s">
        <v>1</v>
      </c>
    </row>
    <row r="68" spans="2:36" ht="15">
      <c r="B68" s="29" t="s">
        <v>114</v>
      </c>
      <c r="F68" s="27" t="s">
        <v>115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6">
        <f t="shared" si="16"/>
        <v>0</v>
      </c>
      <c r="N68" s="36">
        <f t="shared" si="17"/>
        <v>0</v>
      </c>
      <c r="O68" s="32">
        <v>0</v>
      </c>
      <c r="P68" s="32">
        <v>0</v>
      </c>
      <c r="Q68" s="36">
        <f t="shared" si="18"/>
        <v>0</v>
      </c>
      <c r="R68" s="36">
        <f t="shared" si="19"/>
        <v>0</v>
      </c>
      <c r="S68" s="32">
        <v>0</v>
      </c>
      <c r="T68" s="32">
        <v>0</v>
      </c>
      <c r="U68" s="36">
        <f t="shared" si="20"/>
        <v>0</v>
      </c>
      <c r="V68" s="36">
        <f t="shared" si="21"/>
        <v>0</v>
      </c>
      <c r="W68" s="32">
        <v>0</v>
      </c>
      <c r="X68" s="32">
        <v>0</v>
      </c>
      <c r="Y68" s="36">
        <f t="shared" si="22"/>
        <v>0</v>
      </c>
      <c r="Z68" s="36">
        <f t="shared" si="23"/>
        <v>0</v>
      </c>
      <c r="AA68" s="32">
        <v>0</v>
      </c>
      <c r="AB68" s="32">
        <v>0</v>
      </c>
      <c r="AC68" s="36">
        <f t="shared" si="24"/>
        <v>0</v>
      </c>
      <c r="AD68" s="36">
        <f t="shared" si="25"/>
        <v>0</v>
      </c>
      <c r="AE68" s="32">
        <v>0</v>
      </c>
      <c r="AF68" s="32">
        <v>0</v>
      </c>
      <c r="AG68" s="37">
        <f t="shared" si="26"/>
        <v>0</v>
      </c>
      <c r="AH68" s="38">
        <f t="shared" si="27"/>
        <v>0</v>
      </c>
      <c r="AI68" s="38">
        <f t="shared" si="28"/>
        <v>0</v>
      </c>
      <c r="AJ68" s="32" t="s">
        <v>1</v>
      </c>
    </row>
    <row r="69" spans="2:36" ht="15">
      <c r="B69" s="29" t="s">
        <v>116</v>
      </c>
      <c r="F69" s="27" t="s">
        <v>117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6">
        <f t="shared" si="16"/>
        <v>0</v>
      </c>
      <c r="N69" s="36">
        <f t="shared" si="17"/>
        <v>0</v>
      </c>
      <c r="O69" s="32">
        <v>0</v>
      </c>
      <c r="P69" s="32">
        <v>0</v>
      </c>
      <c r="Q69" s="36">
        <f t="shared" si="18"/>
        <v>0</v>
      </c>
      <c r="R69" s="36">
        <f t="shared" si="19"/>
        <v>0</v>
      </c>
      <c r="S69" s="32">
        <v>0</v>
      </c>
      <c r="T69" s="32">
        <v>0</v>
      </c>
      <c r="U69" s="36">
        <f t="shared" si="20"/>
        <v>0</v>
      </c>
      <c r="V69" s="36">
        <f t="shared" si="21"/>
        <v>0</v>
      </c>
      <c r="W69" s="32">
        <v>0</v>
      </c>
      <c r="X69" s="32">
        <v>0</v>
      </c>
      <c r="Y69" s="36">
        <f t="shared" si="22"/>
        <v>0</v>
      </c>
      <c r="Z69" s="36">
        <f t="shared" si="23"/>
        <v>0</v>
      </c>
      <c r="AA69" s="32">
        <v>0</v>
      </c>
      <c r="AB69" s="32">
        <v>0</v>
      </c>
      <c r="AC69" s="36">
        <f t="shared" si="24"/>
        <v>0</v>
      </c>
      <c r="AD69" s="36">
        <f t="shared" si="25"/>
        <v>0</v>
      </c>
      <c r="AE69" s="32">
        <v>0</v>
      </c>
      <c r="AF69" s="32">
        <v>0</v>
      </c>
      <c r="AG69" s="37">
        <f t="shared" si="26"/>
        <v>0</v>
      </c>
      <c r="AH69" s="38">
        <f t="shared" si="27"/>
        <v>0</v>
      </c>
      <c r="AI69" s="38">
        <f t="shared" si="28"/>
        <v>0</v>
      </c>
      <c r="AJ69" s="32" t="s">
        <v>1</v>
      </c>
    </row>
    <row r="70" spans="2:36" ht="15">
      <c r="B70" s="29" t="s">
        <v>118</v>
      </c>
      <c r="F70" s="25" t="s">
        <v>119</v>
      </c>
      <c r="G70" s="26">
        <v>198196000</v>
      </c>
      <c r="H70" s="26">
        <v>1500000</v>
      </c>
      <c r="I70" s="26">
        <v>0</v>
      </c>
      <c r="J70" s="26">
        <v>0</v>
      </c>
      <c r="K70" s="26">
        <v>0</v>
      </c>
      <c r="L70" s="26">
        <v>0</v>
      </c>
      <c r="M70" s="26">
        <f t="shared" si="16"/>
        <v>0</v>
      </c>
      <c r="N70" s="26">
        <f t="shared" si="17"/>
        <v>0</v>
      </c>
      <c r="O70" s="26">
        <v>3000000</v>
      </c>
      <c r="P70" s="26">
        <v>590000</v>
      </c>
      <c r="Q70" s="26">
        <f t="shared" si="18"/>
        <v>3000000</v>
      </c>
      <c r="R70" s="26">
        <f t="shared" si="19"/>
        <v>590000</v>
      </c>
      <c r="S70" s="26">
        <v>12000000</v>
      </c>
      <c r="T70" s="26">
        <v>885000</v>
      </c>
      <c r="U70" s="26">
        <f t="shared" si="20"/>
        <v>9000000</v>
      </c>
      <c r="V70" s="26">
        <f t="shared" si="21"/>
        <v>295000</v>
      </c>
      <c r="W70" s="26">
        <v>32000000</v>
      </c>
      <c r="X70" s="26">
        <v>885000</v>
      </c>
      <c r="Y70" s="26">
        <f t="shared" si="22"/>
        <v>20000000</v>
      </c>
      <c r="Z70" s="26">
        <f t="shared" si="23"/>
        <v>0</v>
      </c>
      <c r="AA70" s="26">
        <v>44000000</v>
      </c>
      <c r="AB70" s="26">
        <v>13885000</v>
      </c>
      <c r="AC70" s="26">
        <f t="shared" si="24"/>
        <v>12000000</v>
      </c>
      <c r="AD70" s="26">
        <f t="shared" si="25"/>
        <v>13000000</v>
      </c>
      <c r="AE70" s="26">
        <v>44000000</v>
      </c>
      <c r="AF70" s="26">
        <v>13885000</v>
      </c>
      <c r="AG70" s="1">
        <f t="shared" si="26"/>
        <v>-68.443181818181813</v>
      </c>
      <c r="AH70" s="2">
        <f t="shared" si="27"/>
        <v>22.200246220912632</v>
      </c>
      <c r="AI70" s="2">
        <f t="shared" si="28"/>
        <v>925.66666666666663</v>
      </c>
      <c r="AJ70" s="26" t="s">
        <v>1</v>
      </c>
    </row>
    <row r="71" spans="2:36" ht="15">
      <c r="B71" s="29" t="s">
        <v>120</v>
      </c>
      <c r="F71" s="27" t="s">
        <v>121</v>
      </c>
      <c r="G71" s="32">
        <v>198196000</v>
      </c>
      <c r="H71" s="32">
        <v>1500000</v>
      </c>
      <c r="I71" s="32">
        <v>0</v>
      </c>
      <c r="J71" s="32">
        <v>0</v>
      </c>
      <c r="K71" s="32">
        <v>0</v>
      </c>
      <c r="L71" s="32">
        <v>0</v>
      </c>
      <c r="M71" s="36">
        <f t="shared" si="16"/>
        <v>0</v>
      </c>
      <c r="N71" s="36">
        <f t="shared" si="17"/>
        <v>0</v>
      </c>
      <c r="O71" s="32">
        <v>3000000</v>
      </c>
      <c r="P71" s="32">
        <v>590000</v>
      </c>
      <c r="Q71" s="36">
        <f t="shared" si="18"/>
        <v>3000000</v>
      </c>
      <c r="R71" s="36">
        <f t="shared" si="19"/>
        <v>590000</v>
      </c>
      <c r="S71" s="32">
        <v>12000000</v>
      </c>
      <c r="T71" s="32">
        <v>885000</v>
      </c>
      <c r="U71" s="36">
        <f t="shared" si="20"/>
        <v>9000000</v>
      </c>
      <c r="V71" s="36">
        <f t="shared" si="21"/>
        <v>295000</v>
      </c>
      <c r="W71" s="32">
        <v>32000000</v>
      </c>
      <c r="X71" s="32">
        <v>885000</v>
      </c>
      <c r="Y71" s="36">
        <f t="shared" si="22"/>
        <v>20000000</v>
      </c>
      <c r="Z71" s="36">
        <f t="shared" si="23"/>
        <v>0</v>
      </c>
      <c r="AA71" s="32">
        <v>44000000</v>
      </c>
      <c r="AB71" s="32">
        <v>13885000</v>
      </c>
      <c r="AC71" s="36">
        <f t="shared" si="24"/>
        <v>12000000</v>
      </c>
      <c r="AD71" s="36">
        <f t="shared" si="25"/>
        <v>13000000</v>
      </c>
      <c r="AE71" s="32">
        <v>44000000</v>
      </c>
      <c r="AF71" s="32">
        <v>13885000</v>
      </c>
      <c r="AG71" s="37">
        <f t="shared" si="26"/>
        <v>-68.443181818181813</v>
      </c>
      <c r="AH71" s="38">
        <f t="shared" si="27"/>
        <v>22.200246220912632</v>
      </c>
      <c r="AI71" s="38">
        <f t="shared" si="28"/>
        <v>925.66666666666663</v>
      </c>
      <c r="AJ71" s="32" t="s">
        <v>1</v>
      </c>
    </row>
    <row r="72" spans="2:36" ht="15">
      <c r="B72" s="29" t="s">
        <v>122</v>
      </c>
      <c r="F72" s="27" t="s">
        <v>123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6">
        <f t="shared" si="16"/>
        <v>0</v>
      </c>
      <c r="N72" s="36">
        <f t="shared" si="17"/>
        <v>0</v>
      </c>
      <c r="O72" s="32">
        <v>0</v>
      </c>
      <c r="P72" s="32">
        <v>0</v>
      </c>
      <c r="Q72" s="36">
        <f t="shared" si="18"/>
        <v>0</v>
      </c>
      <c r="R72" s="36">
        <f t="shared" si="19"/>
        <v>0</v>
      </c>
      <c r="S72" s="32">
        <v>0</v>
      </c>
      <c r="T72" s="32">
        <v>0</v>
      </c>
      <c r="U72" s="36">
        <f t="shared" si="20"/>
        <v>0</v>
      </c>
      <c r="V72" s="36">
        <f t="shared" si="21"/>
        <v>0</v>
      </c>
      <c r="W72" s="32">
        <v>0</v>
      </c>
      <c r="X72" s="32">
        <v>0</v>
      </c>
      <c r="Y72" s="36">
        <f t="shared" si="22"/>
        <v>0</v>
      </c>
      <c r="Z72" s="36">
        <f t="shared" si="23"/>
        <v>0</v>
      </c>
      <c r="AA72" s="39">
        <v>0</v>
      </c>
      <c r="AB72" s="39">
        <v>0</v>
      </c>
      <c r="AC72" s="36">
        <f t="shared" si="24"/>
        <v>0</v>
      </c>
      <c r="AD72" s="36">
        <f t="shared" si="25"/>
        <v>0</v>
      </c>
      <c r="AE72" s="40">
        <v>0</v>
      </c>
      <c r="AF72" s="40">
        <v>0</v>
      </c>
      <c r="AG72" s="37">
        <f t="shared" si="26"/>
        <v>0</v>
      </c>
      <c r="AH72" s="38">
        <f t="shared" si="27"/>
        <v>0</v>
      </c>
      <c r="AI72" s="38">
        <f t="shared" si="28"/>
        <v>0</v>
      </c>
      <c r="AJ72" s="40" t="s">
        <v>1</v>
      </c>
    </row>
    <row r="73" spans="2:36" ht="15">
      <c r="B73" s="29" t="s">
        <v>124</v>
      </c>
      <c r="F73" s="25" t="s">
        <v>125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f t="shared" si="16"/>
        <v>0</v>
      </c>
      <c r="N73" s="26">
        <f t="shared" si="17"/>
        <v>0</v>
      </c>
      <c r="O73" s="26">
        <v>0</v>
      </c>
      <c r="P73" s="26">
        <v>0</v>
      </c>
      <c r="Q73" s="26">
        <f t="shared" si="18"/>
        <v>0</v>
      </c>
      <c r="R73" s="26">
        <f t="shared" si="19"/>
        <v>0</v>
      </c>
      <c r="S73" s="26">
        <v>0</v>
      </c>
      <c r="T73" s="26">
        <v>0</v>
      </c>
      <c r="U73" s="26">
        <f t="shared" si="20"/>
        <v>0</v>
      </c>
      <c r="V73" s="26">
        <f t="shared" si="21"/>
        <v>0</v>
      </c>
      <c r="W73" s="26">
        <v>0</v>
      </c>
      <c r="X73" s="26">
        <v>0</v>
      </c>
      <c r="Y73" s="26">
        <f t="shared" si="22"/>
        <v>0</v>
      </c>
      <c r="Z73" s="26">
        <f t="shared" si="23"/>
        <v>0</v>
      </c>
      <c r="AA73" s="26">
        <v>0</v>
      </c>
      <c r="AB73" s="26">
        <v>0</v>
      </c>
      <c r="AC73" s="26">
        <f t="shared" si="24"/>
        <v>0</v>
      </c>
      <c r="AD73" s="26">
        <f t="shared" si="25"/>
        <v>0</v>
      </c>
      <c r="AE73" s="26">
        <v>0</v>
      </c>
      <c r="AF73" s="26">
        <v>0</v>
      </c>
      <c r="AG73" s="1">
        <f t="shared" si="26"/>
        <v>0</v>
      </c>
      <c r="AH73" s="2">
        <f t="shared" si="27"/>
        <v>0</v>
      </c>
      <c r="AI73" s="2">
        <f t="shared" si="28"/>
        <v>0</v>
      </c>
      <c r="AJ73" s="26" t="s">
        <v>1</v>
      </c>
    </row>
    <row r="74" spans="2:36" ht="15">
      <c r="B74" s="29" t="s">
        <v>126</v>
      </c>
      <c r="F74" s="27" t="s">
        <v>127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6">
        <f t="shared" si="16"/>
        <v>0</v>
      </c>
      <c r="N74" s="36">
        <f t="shared" si="17"/>
        <v>0</v>
      </c>
      <c r="O74" s="32">
        <v>0</v>
      </c>
      <c r="P74" s="32">
        <v>0</v>
      </c>
      <c r="Q74" s="36">
        <f t="shared" si="18"/>
        <v>0</v>
      </c>
      <c r="R74" s="36">
        <f t="shared" si="19"/>
        <v>0</v>
      </c>
      <c r="S74" s="32">
        <v>0</v>
      </c>
      <c r="T74" s="32">
        <v>0</v>
      </c>
      <c r="U74" s="36">
        <f t="shared" si="20"/>
        <v>0</v>
      </c>
      <c r="V74" s="36">
        <f t="shared" si="21"/>
        <v>0</v>
      </c>
      <c r="W74" s="32">
        <v>0</v>
      </c>
      <c r="X74" s="32">
        <v>0</v>
      </c>
      <c r="Y74" s="36">
        <f t="shared" si="22"/>
        <v>0</v>
      </c>
      <c r="Z74" s="36">
        <f t="shared" si="23"/>
        <v>0</v>
      </c>
      <c r="AA74" s="33">
        <v>0</v>
      </c>
      <c r="AB74" s="33">
        <v>0</v>
      </c>
      <c r="AC74" s="36">
        <f t="shared" si="24"/>
        <v>0</v>
      </c>
      <c r="AD74" s="36">
        <f t="shared" si="25"/>
        <v>0</v>
      </c>
      <c r="AE74" s="32">
        <v>0</v>
      </c>
      <c r="AF74" s="32">
        <v>0</v>
      </c>
      <c r="AG74" s="37">
        <f t="shared" si="26"/>
        <v>0</v>
      </c>
      <c r="AH74" s="38">
        <f t="shared" si="27"/>
        <v>0</v>
      </c>
      <c r="AI74" s="38">
        <f t="shared" si="28"/>
        <v>0</v>
      </c>
      <c r="AJ74" s="32" t="s">
        <v>1</v>
      </c>
    </row>
    <row r="75" spans="2:36" ht="15">
      <c r="B75" s="29" t="s">
        <v>128</v>
      </c>
      <c r="F75" s="27" t="s">
        <v>129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6">
        <f t="shared" si="16"/>
        <v>0</v>
      </c>
      <c r="N75" s="36">
        <f t="shared" si="17"/>
        <v>0</v>
      </c>
      <c r="O75" s="32">
        <v>0</v>
      </c>
      <c r="P75" s="32">
        <v>0</v>
      </c>
      <c r="Q75" s="36">
        <f t="shared" si="18"/>
        <v>0</v>
      </c>
      <c r="R75" s="36">
        <f t="shared" si="19"/>
        <v>0</v>
      </c>
      <c r="S75" s="32">
        <v>0</v>
      </c>
      <c r="T75" s="32">
        <v>0</v>
      </c>
      <c r="U75" s="36">
        <f t="shared" si="20"/>
        <v>0</v>
      </c>
      <c r="V75" s="36">
        <f t="shared" si="21"/>
        <v>0</v>
      </c>
      <c r="W75" s="32">
        <v>0</v>
      </c>
      <c r="X75" s="32">
        <v>0</v>
      </c>
      <c r="Y75" s="36">
        <f t="shared" si="22"/>
        <v>0</v>
      </c>
      <c r="Z75" s="36">
        <f t="shared" si="23"/>
        <v>0</v>
      </c>
      <c r="AA75" s="33">
        <v>0</v>
      </c>
      <c r="AB75" s="33">
        <v>0</v>
      </c>
      <c r="AC75" s="36">
        <f t="shared" si="24"/>
        <v>0</v>
      </c>
      <c r="AD75" s="36">
        <f t="shared" si="25"/>
        <v>0</v>
      </c>
      <c r="AE75" s="32">
        <v>0</v>
      </c>
      <c r="AF75" s="32">
        <v>0</v>
      </c>
      <c r="AG75" s="37">
        <f t="shared" si="26"/>
        <v>0</v>
      </c>
      <c r="AH75" s="38">
        <f t="shared" si="27"/>
        <v>0</v>
      </c>
      <c r="AI75" s="38">
        <f t="shared" si="28"/>
        <v>0</v>
      </c>
      <c r="AJ75" s="32" t="s">
        <v>1</v>
      </c>
    </row>
    <row r="76" spans="2:36" ht="15">
      <c r="B76" s="29" t="s">
        <v>130</v>
      </c>
      <c r="F76" s="25" t="s">
        <v>131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f t="shared" si="16"/>
        <v>0</v>
      </c>
      <c r="N76" s="26">
        <f t="shared" si="17"/>
        <v>0</v>
      </c>
      <c r="O76" s="26">
        <v>0</v>
      </c>
      <c r="P76" s="26">
        <v>0</v>
      </c>
      <c r="Q76" s="26">
        <f t="shared" si="18"/>
        <v>0</v>
      </c>
      <c r="R76" s="26">
        <f t="shared" si="19"/>
        <v>0</v>
      </c>
      <c r="S76" s="26">
        <v>0</v>
      </c>
      <c r="T76" s="26">
        <v>0</v>
      </c>
      <c r="U76" s="26">
        <f t="shared" si="20"/>
        <v>0</v>
      </c>
      <c r="V76" s="26">
        <f t="shared" si="21"/>
        <v>0</v>
      </c>
      <c r="W76" s="26">
        <v>0</v>
      </c>
      <c r="X76" s="26">
        <v>0</v>
      </c>
      <c r="Y76" s="26">
        <f t="shared" si="22"/>
        <v>0</v>
      </c>
      <c r="Z76" s="26">
        <f t="shared" si="23"/>
        <v>0</v>
      </c>
      <c r="AA76" s="26">
        <v>0</v>
      </c>
      <c r="AB76" s="26">
        <v>0</v>
      </c>
      <c r="AC76" s="26">
        <f t="shared" si="24"/>
        <v>0</v>
      </c>
      <c r="AD76" s="26">
        <f t="shared" si="25"/>
        <v>0</v>
      </c>
      <c r="AE76" s="26">
        <v>0</v>
      </c>
      <c r="AF76" s="26">
        <v>0</v>
      </c>
      <c r="AG76" s="1">
        <f t="shared" si="26"/>
        <v>0</v>
      </c>
      <c r="AH76" s="2">
        <f t="shared" si="27"/>
        <v>0</v>
      </c>
      <c r="AI76" s="2">
        <f t="shared" si="28"/>
        <v>0</v>
      </c>
      <c r="AJ76" s="26" t="s">
        <v>1</v>
      </c>
    </row>
    <row r="77" spans="2:36">
      <c r="B77" s="29" t="s">
        <v>1</v>
      </c>
      <c r="Q77" s="34" t="s">
        <v>1</v>
      </c>
      <c r="R77" s="34" t="s">
        <v>1</v>
      </c>
      <c r="U77" s="34" t="s">
        <v>1</v>
      </c>
      <c r="Y77" s="34" t="s">
        <v>1</v>
      </c>
      <c r="Z77" s="34" t="s">
        <v>1</v>
      </c>
      <c r="AG77" s="35" t="s">
        <v>1</v>
      </c>
      <c r="AH77" s="35" t="s">
        <v>1</v>
      </c>
      <c r="AI77" s="35" t="s">
        <v>1</v>
      </c>
    </row>
    <row r="78" spans="2:36">
      <c r="B78" s="29" t="s">
        <v>1</v>
      </c>
    </row>
    <row r="79" spans="2:36">
      <c r="B79" s="29" t="s">
        <v>1</v>
      </c>
    </row>
    <row r="80" spans="2:36">
      <c r="B80" s="29" t="s">
        <v>1</v>
      </c>
    </row>
    <row r="81" spans="2:2">
      <c r="B81" s="29" t="s">
        <v>1</v>
      </c>
    </row>
    <row r="82" spans="2:2">
      <c r="B82" s="29" t="s">
        <v>1</v>
      </c>
    </row>
    <row r="83" spans="2:2">
      <c r="B83" s="29" t="s">
        <v>1</v>
      </c>
    </row>
  </sheetData>
  <mergeCells count="20"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</mergeCells>
  <printOptions horizontalCentered="1" verticalCentered="1"/>
  <pageMargins left="0.39370078740157483" right="0.39370078740157483" top="0.28000000000000003" bottom="0.39370078740157483" header="0.39370078740157483" footer="0.39370078740157483"/>
  <pageSetup paperSize="9" scale="5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12</vt:i4>
      </vt:variant>
    </vt:vector>
  </HeadingPairs>
  <TitlesOfParts>
    <vt:vector size="13" baseType="lpstr">
      <vt:lpstr>Sayfa1</vt:lpstr>
      <vt:lpstr>Asama</vt:lpstr>
      <vt:lpstr>AsamaAd</vt:lpstr>
      <vt:lpstr>AyAd</vt:lpstr>
      <vt:lpstr>AyNo</vt:lpstr>
      <vt:lpstr>BaslikSutun</vt:lpstr>
      <vt:lpstr>ButceYil</vt:lpstr>
      <vt:lpstr>KurKod</vt:lpstr>
      <vt:lpstr>Kurum</vt:lpstr>
      <vt:lpstr>SatirBaslik</vt:lpstr>
      <vt:lpstr>SutunBaslik</vt:lpstr>
      <vt:lpstr>TabloSutun</vt:lpstr>
      <vt:lpstr>TeklifYil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Fatih Cosar</dc:creator>
  <cp:lastModifiedBy>mehmet.cosar</cp:lastModifiedBy>
  <dcterms:created xsi:type="dcterms:W3CDTF">2014-07-14T07:29:30Z</dcterms:created>
  <dcterms:modified xsi:type="dcterms:W3CDTF">2014-07-14T07:40:23Z</dcterms:modified>
</cp:coreProperties>
</file>